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3.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hidePivotFieldList="1" defaultThemeVersion="166925"/>
  <mc:AlternateContent xmlns:mc="http://schemas.openxmlformats.org/markup-compatibility/2006">
    <mc:Choice Requires="x15">
      <x15ac:absPath xmlns:x15ac="http://schemas.microsoft.com/office/spreadsheetml/2010/11/ac" url="https://d.docs.live.net/527fce007f7d4648/Desktop/PROJECT/EXCEL/P 1/"/>
    </mc:Choice>
  </mc:AlternateContent>
  <xr:revisionPtr revIDLastSave="10" documentId="8_{A52C6C60-E797-4E37-9E36-E6E8CE530CB1}" xr6:coauthVersionLast="47" xr6:coauthVersionMax="47" xr10:uidLastSave="{ADFF83D6-090D-4803-AA18-57F210525FB0}"/>
  <bookViews>
    <workbookView xWindow="-108" yWindow="-108" windowWidth="23256" windowHeight="13896" activeTab="3" xr2:uid="{8582961D-4668-4C08-BBF8-AC3F04C21100}"/>
  </bookViews>
  <sheets>
    <sheet name="PIVOT TABLE" sheetId="4" r:id="rId1"/>
    <sheet name="Pivot 2" sheetId="11" r:id="rId2"/>
    <sheet name="Dasboard" sheetId="12" r:id="rId3"/>
    <sheet name="Army" sheetId="1" r:id="rId4"/>
  </sheets>
  <definedNames>
    <definedName name="_xlnm._FilterDatabase" localSheetId="3" hidden="1">Army!$A$1:$J$14</definedName>
    <definedName name="Slicer_Year">#N/A</definedName>
    <definedName name="Slicer_Year1">#N/A</definedName>
  </definedNames>
  <calcPr calcId="191029"/>
  <pivotCaches>
    <pivotCache cacheId="0" r:id="rId5"/>
    <pivotCache cacheId="1"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G25" i="1" l="1"/>
  <c r="I35" i="1"/>
  <c r="I34" i="1"/>
  <c r="I33" i="1"/>
  <c r="I32" i="1"/>
  <c r="I31" i="1"/>
  <c r="I30" i="1"/>
  <c r="I29" i="1"/>
  <c r="I28" i="1"/>
  <c r="I27" i="1"/>
  <c r="I26" i="1"/>
  <c r="I25" i="1"/>
  <c r="I24" i="1"/>
  <c r="G35" i="1"/>
  <c r="G34" i="1"/>
  <c r="G33" i="1"/>
  <c r="G32" i="1"/>
  <c r="G31" i="1"/>
  <c r="G30" i="1"/>
  <c r="G29" i="1"/>
  <c r="G28" i="1"/>
  <c r="G27" i="1"/>
  <c r="G26" i="1"/>
  <c r="G24" i="1"/>
  <c r="E24" i="1"/>
  <c r="E35" i="1"/>
  <c r="E34" i="1"/>
  <c r="E33" i="1"/>
  <c r="E32" i="1"/>
  <c r="E31" i="1"/>
  <c r="E30" i="1"/>
  <c r="E29" i="1"/>
  <c r="E28" i="1"/>
  <c r="E27" i="1"/>
  <c r="E26" i="1"/>
  <c r="E25" i="1"/>
  <c r="C25" i="1"/>
  <c r="C26" i="1"/>
  <c r="C27" i="1"/>
  <c r="C28" i="1"/>
  <c r="C29" i="1"/>
  <c r="C30" i="1"/>
  <c r="C31" i="1"/>
  <c r="C32" i="1"/>
  <c r="C33" i="1"/>
  <c r="C34" i="1"/>
  <c r="C35" i="1"/>
  <c r="C24" i="1"/>
  <c r="D15" i="1"/>
  <c r="E15" i="1"/>
  <c r="F15" i="1"/>
  <c r="G15" i="1"/>
  <c r="H15" i="1"/>
  <c r="I15" i="1"/>
  <c r="J15" i="1"/>
  <c r="C15" i="1"/>
  <c r="J3" i="1"/>
  <c r="J4" i="1"/>
  <c r="J5" i="1"/>
  <c r="J6" i="1"/>
  <c r="J7" i="1"/>
  <c r="J8" i="1"/>
  <c r="J9" i="1"/>
  <c r="J10" i="1"/>
  <c r="J11" i="1"/>
  <c r="J12" i="1"/>
  <c r="J13" i="1"/>
  <c r="J14" i="1"/>
  <c r="J2" i="1"/>
</calcChain>
</file>

<file path=xl/sharedStrings.xml><?xml version="1.0" encoding="utf-8"?>
<sst xmlns="http://schemas.openxmlformats.org/spreadsheetml/2006/main" count="61" uniqueCount="36">
  <si>
    <t>Year</t>
  </si>
  <si>
    <t>Service Branch</t>
  </si>
  <si>
    <t>Ethnic  minorities</t>
  </si>
  <si>
    <t>Mixed</t>
  </si>
  <si>
    <t>Asian</t>
  </si>
  <si>
    <t>Black</t>
  </si>
  <si>
    <t>Other</t>
  </si>
  <si>
    <t>White</t>
  </si>
  <si>
    <t>Unknown</t>
  </si>
  <si>
    <t>Army</t>
  </si>
  <si>
    <t>Total Personnel</t>
  </si>
  <si>
    <t>Row Labels</t>
  </si>
  <si>
    <t>Grand Total</t>
  </si>
  <si>
    <t>Percentage of Ethnic Minorities</t>
  </si>
  <si>
    <t xml:space="preserve"> Black</t>
  </si>
  <si>
    <t xml:space="preserve"> Asian</t>
  </si>
  <si>
    <t>Mixed race</t>
  </si>
  <si>
    <t>Others</t>
  </si>
  <si>
    <t>Pct of Black</t>
  </si>
  <si>
    <t>Pct of Asian</t>
  </si>
  <si>
    <t xml:space="preserve"> Pct of Mixed</t>
  </si>
  <si>
    <t>Pct of Others</t>
  </si>
  <si>
    <t>Black%</t>
  </si>
  <si>
    <t xml:space="preserve">  White%</t>
  </si>
  <si>
    <t xml:space="preserve"> Asian%</t>
  </si>
  <si>
    <t>Mixed %</t>
  </si>
  <si>
    <t xml:space="preserve"> Other%</t>
  </si>
  <si>
    <t xml:space="preserve"> Unknown%</t>
  </si>
  <si>
    <t>% change of black</t>
  </si>
  <si>
    <t>% change of white</t>
  </si>
  <si>
    <t>% change of Asian</t>
  </si>
  <si>
    <t>% change of mixed</t>
  </si>
  <si>
    <t xml:space="preserve"> %white leaving/Joining</t>
  </si>
  <si>
    <t>%black leaving/Joining</t>
  </si>
  <si>
    <t>% Asian leaving/Joining</t>
  </si>
  <si>
    <t>%mixed leaving/Joining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</si>
</sst>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rgb="FF92D050"/>
        <bgColor indexed="64"/>
      </patternFill>
    </fill>
  </fills>
  <borders count="1">
    <border>
      <left/>
      <right/>
      <top/>
      <bottom/>
      <diagonal/>
    </border>
  </borders>
  <cellStyleXfs count="1">
    <xf numFmtId="0" fontId="0" fillId="0" borderId="0"/>
  </cellStyleXfs>
  <cellXfs count="7">
    <xf numFmtId="0" fontId="0" fillId="0" borderId="0" xfId="0"/>
    <xf numFmtId="0" fontId="1" fillId="0" borderId="0" xfId="0" applyFont="1"/>
    <xf numFmtId="0" fontId="0" fillId="0" borderId="0" xfId="0" pivotButton="1"/>
    <xf numFmtId="0" fontId="0" fillId="0" borderId="0" xfId="0" applyAlignment="1">
      <alignment horizontal="left"/>
    </xf>
    <xf numFmtId="0" fontId="0" fillId="0" borderId="0" xfId="0" applyNumberFormat="1"/>
    <xf numFmtId="164" fontId="0" fillId="0" borderId="0" xfId="0" applyNumberFormat="1"/>
    <xf numFmtId="0" fontId="0" fillId="2" borderId="0" xfId="0" applyFill="1"/>
  </cellXfs>
  <cellStyles count="1">
    <cellStyle name="Normal" xfId="0" builtinId="0"/>
  </cellStyles>
  <dxfs count="5">
    <dxf>
      <numFmt numFmtId="164" formatCode="0.0%"/>
    </dxf>
    <dxf>
      <numFmt numFmtId="164" formatCode="0.0%"/>
    </dxf>
    <dxf>
      <numFmt numFmtId="164" formatCode="0.0%"/>
    </dxf>
    <dxf>
      <numFmt numFmtId="164" formatCode="0.0%"/>
    </dxf>
    <dxf>
      <numFmt numFmtId="164" formatCod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TABLE!PivotTable9</c:name>
    <c:fmtId val="2"/>
  </c:pivotSource>
  <c:chart>
    <c:title>
      <c:tx>
        <c:rich>
          <a:bodyPr rot="0" spcFirstLastPara="1" vertOverflow="ellipsis" vert="horz" wrap="square" anchor="ctr" anchorCtr="1"/>
          <a:lstStyle/>
          <a:p>
            <a:pPr algn="ctr">
              <a:defRPr sz="1400" b="0" i="0" u="none" strike="noStrike" kern="1200" spc="0" baseline="0">
                <a:solidFill>
                  <a:srgbClr val="FF0000"/>
                </a:solidFill>
                <a:latin typeface="+mn-lt"/>
                <a:ea typeface="+mn-ea"/>
                <a:cs typeface="+mn-cs"/>
              </a:defRPr>
            </a:pPr>
            <a:r>
              <a:rPr lang="en-GB" sz="1800" b="1">
                <a:solidFill>
                  <a:srgbClr val="FF0000"/>
                </a:solidFill>
              </a:rPr>
              <a:t>Composition</a:t>
            </a:r>
            <a:r>
              <a:rPr lang="en-GB" sz="1800" b="1" baseline="0">
                <a:solidFill>
                  <a:srgbClr val="FF0000"/>
                </a:solidFill>
              </a:rPr>
              <a:t> of the Army Ethnic Minorities</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lgn="ctr">
            <a:defRPr sz="1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B050"/>
          </a:solidFill>
          <a:ln>
            <a:noFill/>
          </a:ln>
          <a:effectLst/>
        </c:spPr>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TABLE'!$B$21</c:f>
              <c:strCache>
                <c:ptCount val="1"/>
                <c:pt idx="0">
                  <c:v> Black</c:v>
                </c:pt>
              </c:strCache>
            </c:strRef>
          </c:tx>
          <c:spPr>
            <a:solidFill>
              <a:schemeClr val="accent1"/>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TABLE'!$B$22:$B$35</c:f>
              <c:numCache>
                <c:formatCode>General</c:formatCode>
                <c:ptCount val="13"/>
                <c:pt idx="0">
                  <c:v>6460</c:v>
                </c:pt>
                <c:pt idx="1">
                  <c:v>6240</c:v>
                </c:pt>
                <c:pt idx="2">
                  <c:v>5680</c:v>
                </c:pt>
                <c:pt idx="3">
                  <c:v>5080</c:v>
                </c:pt>
                <c:pt idx="4">
                  <c:v>4750</c:v>
                </c:pt>
                <c:pt idx="5">
                  <c:v>4620</c:v>
                </c:pt>
                <c:pt idx="6">
                  <c:v>4530</c:v>
                </c:pt>
                <c:pt idx="7">
                  <c:v>4430</c:v>
                </c:pt>
                <c:pt idx="8">
                  <c:v>5210</c:v>
                </c:pt>
                <c:pt idx="9">
                  <c:v>5540</c:v>
                </c:pt>
                <c:pt idx="10">
                  <c:v>5660</c:v>
                </c:pt>
                <c:pt idx="11">
                  <c:v>5670</c:v>
                </c:pt>
                <c:pt idx="12">
                  <c:v>6090</c:v>
                </c:pt>
              </c:numCache>
            </c:numRef>
          </c:val>
          <c:extLst>
            <c:ext xmlns:c16="http://schemas.microsoft.com/office/drawing/2014/chart" uri="{C3380CC4-5D6E-409C-BE32-E72D297353CC}">
              <c16:uniqueId val="{00000000-EAE3-4E8A-AC4C-FFE2B5B0C944}"/>
            </c:ext>
          </c:extLst>
        </c:ser>
        <c:ser>
          <c:idx val="1"/>
          <c:order val="1"/>
          <c:tx>
            <c:strRef>
              <c:f>'PIVOT TABLE'!$C$21</c:f>
              <c:strCache>
                <c:ptCount val="1"/>
                <c:pt idx="0">
                  <c:v> Asian</c:v>
                </c:pt>
              </c:strCache>
            </c:strRef>
          </c:tx>
          <c:spPr>
            <a:solidFill>
              <a:schemeClr val="accent2"/>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TABLE'!$C$22:$C$35</c:f>
              <c:numCache>
                <c:formatCode>General</c:formatCode>
                <c:ptCount val="13"/>
                <c:pt idx="0">
                  <c:v>1610</c:v>
                </c:pt>
                <c:pt idx="1">
                  <c:v>1740</c:v>
                </c:pt>
                <c:pt idx="2">
                  <c:v>1740</c:v>
                </c:pt>
                <c:pt idx="3">
                  <c:v>1900</c:v>
                </c:pt>
                <c:pt idx="4">
                  <c:v>2060</c:v>
                </c:pt>
                <c:pt idx="5">
                  <c:v>2330</c:v>
                </c:pt>
                <c:pt idx="6">
                  <c:v>2530</c:v>
                </c:pt>
                <c:pt idx="7">
                  <c:v>2710</c:v>
                </c:pt>
                <c:pt idx="8">
                  <c:v>2940</c:v>
                </c:pt>
                <c:pt idx="9">
                  <c:v>3100</c:v>
                </c:pt>
                <c:pt idx="10">
                  <c:v>3210</c:v>
                </c:pt>
                <c:pt idx="11">
                  <c:v>3280</c:v>
                </c:pt>
                <c:pt idx="12">
                  <c:v>3450</c:v>
                </c:pt>
              </c:numCache>
            </c:numRef>
          </c:val>
          <c:extLst>
            <c:ext xmlns:c16="http://schemas.microsoft.com/office/drawing/2014/chart" uri="{C3380CC4-5D6E-409C-BE32-E72D297353CC}">
              <c16:uniqueId val="{00000001-EAE3-4E8A-AC4C-FFE2B5B0C944}"/>
            </c:ext>
          </c:extLst>
        </c:ser>
        <c:ser>
          <c:idx val="2"/>
          <c:order val="2"/>
          <c:tx>
            <c:strRef>
              <c:f>'PIVOT TABLE'!$D$21</c:f>
              <c:strCache>
                <c:ptCount val="1"/>
                <c:pt idx="0">
                  <c:v>Mixed race</c:v>
                </c:pt>
              </c:strCache>
            </c:strRef>
          </c:tx>
          <c:spPr>
            <a:solidFill>
              <a:schemeClr val="accent3"/>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TABLE'!$D$22:$D$35</c:f>
              <c:numCache>
                <c:formatCode>General</c:formatCode>
                <c:ptCount val="13"/>
                <c:pt idx="0">
                  <c:v>1510</c:v>
                </c:pt>
                <c:pt idx="1">
                  <c:v>1480</c:v>
                </c:pt>
                <c:pt idx="2">
                  <c:v>1360</c:v>
                </c:pt>
                <c:pt idx="3">
                  <c:v>1340</c:v>
                </c:pt>
                <c:pt idx="4">
                  <c:v>1330</c:v>
                </c:pt>
                <c:pt idx="5">
                  <c:v>1340</c:v>
                </c:pt>
                <c:pt idx="6">
                  <c:v>1330</c:v>
                </c:pt>
                <c:pt idx="7">
                  <c:v>1300</c:v>
                </c:pt>
                <c:pt idx="8">
                  <c:v>1410</c:v>
                </c:pt>
                <c:pt idx="9">
                  <c:v>1510</c:v>
                </c:pt>
                <c:pt idx="10">
                  <c:v>1530</c:v>
                </c:pt>
                <c:pt idx="11">
                  <c:v>1540</c:v>
                </c:pt>
                <c:pt idx="12">
                  <c:v>1620</c:v>
                </c:pt>
              </c:numCache>
            </c:numRef>
          </c:val>
          <c:extLst>
            <c:ext xmlns:c16="http://schemas.microsoft.com/office/drawing/2014/chart" uri="{C3380CC4-5D6E-409C-BE32-E72D297353CC}">
              <c16:uniqueId val="{00000002-EAE3-4E8A-AC4C-FFE2B5B0C944}"/>
            </c:ext>
          </c:extLst>
        </c:ser>
        <c:ser>
          <c:idx val="3"/>
          <c:order val="3"/>
          <c:tx>
            <c:strRef>
              <c:f>'PIVOT TABLE'!$E$21</c:f>
              <c:strCache>
                <c:ptCount val="1"/>
                <c:pt idx="0">
                  <c:v>Others</c:v>
                </c:pt>
              </c:strCache>
            </c:strRef>
          </c:tx>
          <c:spPr>
            <a:solidFill>
              <a:schemeClr val="accent4"/>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TABLE'!$E$22:$E$35</c:f>
              <c:numCache>
                <c:formatCode>General</c:formatCode>
                <c:ptCount val="13"/>
                <c:pt idx="0">
                  <c:v>720</c:v>
                </c:pt>
                <c:pt idx="1">
                  <c:v>670</c:v>
                </c:pt>
                <c:pt idx="2">
                  <c:v>590</c:v>
                </c:pt>
                <c:pt idx="3">
                  <c:v>520</c:v>
                </c:pt>
                <c:pt idx="4">
                  <c:v>520</c:v>
                </c:pt>
                <c:pt idx="5">
                  <c:v>540</c:v>
                </c:pt>
                <c:pt idx="6">
                  <c:v>600</c:v>
                </c:pt>
                <c:pt idx="7">
                  <c:v>590</c:v>
                </c:pt>
                <c:pt idx="8">
                  <c:v>780</c:v>
                </c:pt>
                <c:pt idx="9">
                  <c:v>860</c:v>
                </c:pt>
                <c:pt idx="10">
                  <c:v>920</c:v>
                </c:pt>
                <c:pt idx="11">
                  <c:v>950</c:v>
                </c:pt>
                <c:pt idx="12">
                  <c:v>1130</c:v>
                </c:pt>
              </c:numCache>
            </c:numRef>
          </c:val>
          <c:extLst>
            <c:ext xmlns:c16="http://schemas.microsoft.com/office/drawing/2014/chart" uri="{C3380CC4-5D6E-409C-BE32-E72D297353CC}">
              <c16:uniqueId val="{00000003-EAE3-4E8A-AC4C-FFE2B5B0C944}"/>
            </c:ext>
          </c:extLst>
        </c:ser>
        <c:dLbls>
          <c:showLegendKey val="0"/>
          <c:showVal val="0"/>
          <c:showCatName val="0"/>
          <c:showSerName val="0"/>
          <c:showPercent val="0"/>
          <c:showBubbleSize val="0"/>
        </c:dLbls>
        <c:gapWidth val="219"/>
        <c:overlap val="-27"/>
        <c:axId val="1815921167"/>
        <c:axId val="1815912431"/>
      </c:barChart>
      <c:catAx>
        <c:axId val="1815921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912431"/>
        <c:crosses val="autoZero"/>
        <c:auto val="1"/>
        <c:lblAlgn val="ctr"/>
        <c:lblOffset val="100"/>
        <c:noMultiLvlLbl val="0"/>
      </c:catAx>
      <c:valAx>
        <c:axId val="1815912431"/>
        <c:scaling>
          <c:orientation val="minMax"/>
        </c:scaling>
        <c:delete val="1"/>
        <c:axPos val="l"/>
        <c:numFmt formatCode="General" sourceLinked="1"/>
        <c:majorTickMark val="none"/>
        <c:minorTickMark val="none"/>
        <c:tickLblPos val="nextTo"/>
        <c:crossAx val="1815921167"/>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TABLE!PivotTable10</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800" b="1">
                <a:solidFill>
                  <a:srgbClr val="FF0000"/>
                </a:solidFill>
              </a:rPr>
              <a:t>Pct</a:t>
            </a:r>
            <a:r>
              <a:rPr lang="en-GB" sz="1800" b="1" baseline="0">
                <a:solidFill>
                  <a:srgbClr val="FF0000"/>
                </a:solidFill>
              </a:rPr>
              <a:t> Composition of the Army Ethnic Minorities</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717956936149004"/>
          <c:y val="0.22413928604193226"/>
          <c:w val="0.67936669552952467"/>
          <c:h val="0.41065274700608789"/>
        </c:manualLayout>
      </c:layout>
      <c:barChart>
        <c:barDir val="col"/>
        <c:grouping val="clustered"/>
        <c:varyColors val="0"/>
        <c:ser>
          <c:idx val="0"/>
          <c:order val="0"/>
          <c:tx>
            <c:strRef>
              <c:f>'PIVOT TABLE'!$B$40</c:f>
              <c:strCache>
                <c:ptCount val="1"/>
                <c:pt idx="0">
                  <c:v>Pct of Black</c:v>
                </c:pt>
              </c:strCache>
            </c:strRef>
          </c:tx>
          <c:spPr>
            <a:solidFill>
              <a:schemeClr val="tx1"/>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TABLE'!$B$41:$B$54</c:f>
              <c:numCache>
                <c:formatCode>0.0%</c:formatCode>
                <c:ptCount val="13"/>
                <c:pt idx="0">
                  <c:v>0.62718446601941746</c:v>
                </c:pt>
                <c:pt idx="1">
                  <c:v>0.61538461538461542</c:v>
                </c:pt>
                <c:pt idx="2">
                  <c:v>0.60683760683760679</c:v>
                </c:pt>
                <c:pt idx="3">
                  <c:v>0.57466063348416285</c:v>
                </c:pt>
                <c:pt idx="4">
                  <c:v>0.5484988452655889</c:v>
                </c:pt>
                <c:pt idx="5">
                  <c:v>0.52380952380952384</c:v>
                </c:pt>
                <c:pt idx="6">
                  <c:v>0.50389321468298109</c:v>
                </c:pt>
                <c:pt idx="7">
                  <c:v>0.49058693244739754</c:v>
                </c:pt>
                <c:pt idx="8">
                  <c:v>0.50386847195357831</c:v>
                </c:pt>
                <c:pt idx="9">
                  <c:v>0.50363636363636366</c:v>
                </c:pt>
                <c:pt idx="10">
                  <c:v>0.5</c:v>
                </c:pt>
                <c:pt idx="11">
                  <c:v>0.49562937062937062</c:v>
                </c:pt>
                <c:pt idx="12">
                  <c:v>0.4955248169243287</c:v>
                </c:pt>
              </c:numCache>
            </c:numRef>
          </c:val>
          <c:extLst>
            <c:ext xmlns:c16="http://schemas.microsoft.com/office/drawing/2014/chart" uri="{C3380CC4-5D6E-409C-BE32-E72D297353CC}">
              <c16:uniqueId val="{00000000-0530-4991-BBEB-78B03CD61888}"/>
            </c:ext>
          </c:extLst>
        </c:ser>
        <c:ser>
          <c:idx val="1"/>
          <c:order val="1"/>
          <c:tx>
            <c:strRef>
              <c:f>'PIVOT TABLE'!$C$40</c:f>
              <c:strCache>
                <c:ptCount val="1"/>
                <c:pt idx="0">
                  <c:v>Pct of Asian</c:v>
                </c:pt>
              </c:strCache>
            </c:strRef>
          </c:tx>
          <c:spPr>
            <a:solidFill>
              <a:srgbClr val="FFFF00"/>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TABLE'!$C$41:$C$54</c:f>
              <c:numCache>
                <c:formatCode>0.0%</c:formatCode>
                <c:ptCount val="13"/>
                <c:pt idx="0">
                  <c:v>0.15631067961165049</c:v>
                </c:pt>
                <c:pt idx="1">
                  <c:v>0.17159763313609466</c:v>
                </c:pt>
                <c:pt idx="2">
                  <c:v>0.1858974358974359</c:v>
                </c:pt>
                <c:pt idx="3">
                  <c:v>0.21493212669683259</c:v>
                </c:pt>
                <c:pt idx="4">
                  <c:v>0.23787528868360278</c:v>
                </c:pt>
                <c:pt idx="5">
                  <c:v>0.26417233560090703</c:v>
                </c:pt>
                <c:pt idx="6">
                  <c:v>0.28142380422691882</c:v>
                </c:pt>
                <c:pt idx="7">
                  <c:v>0.30011074197120707</c:v>
                </c:pt>
                <c:pt idx="8">
                  <c:v>0.28433268858800775</c:v>
                </c:pt>
                <c:pt idx="9">
                  <c:v>0.2818181818181818</c:v>
                </c:pt>
                <c:pt idx="10">
                  <c:v>0.28356890459363959</c:v>
                </c:pt>
                <c:pt idx="11">
                  <c:v>0.28671328671328672</c:v>
                </c:pt>
                <c:pt idx="12">
                  <c:v>0.28071602929210743</c:v>
                </c:pt>
              </c:numCache>
            </c:numRef>
          </c:val>
          <c:extLst>
            <c:ext xmlns:c16="http://schemas.microsoft.com/office/drawing/2014/chart" uri="{C3380CC4-5D6E-409C-BE32-E72D297353CC}">
              <c16:uniqueId val="{00000001-0530-4991-BBEB-78B03CD61888}"/>
            </c:ext>
          </c:extLst>
        </c:ser>
        <c:ser>
          <c:idx val="2"/>
          <c:order val="2"/>
          <c:tx>
            <c:strRef>
              <c:f>'PIVOT TABLE'!$D$40</c:f>
              <c:strCache>
                <c:ptCount val="1"/>
                <c:pt idx="0">
                  <c:v> Pct of Mixed</c:v>
                </c:pt>
              </c:strCache>
            </c:strRef>
          </c:tx>
          <c:spPr>
            <a:solidFill>
              <a:schemeClr val="bg1">
                <a:lumMod val="50000"/>
              </a:schemeClr>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TABLE'!$D$41:$D$54</c:f>
              <c:numCache>
                <c:formatCode>0.0%</c:formatCode>
                <c:ptCount val="13"/>
                <c:pt idx="0">
                  <c:v>0.14660194174757282</c:v>
                </c:pt>
                <c:pt idx="1">
                  <c:v>0.14595660749506903</c:v>
                </c:pt>
                <c:pt idx="2">
                  <c:v>0.14529914529914531</c:v>
                </c:pt>
                <c:pt idx="3">
                  <c:v>0.15158371040723981</c:v>
                </c:pt>
                <c:pt idx="4">
                  <c:v>0.1535796766743649</c:v>
                </c:pt>
                <c:pt idx="5">
                  <c:v>0.15192743764172337</c:v>
                </c:pt>
                <c:pt idx="6">
                  <c:v>0.14794215795328142</c:v>
                </c:pt>
                <c:pt idx="7">
                  <c:v>0.14396456256921372</c:v>
                </c:pt>
                <c:pt idx="8">
                  <c:v>0.13636363636363635</c:v>
                </c:pt>
                <c:pt idx="9">
                  <c:v>0.13727272727272727</c:v>
                </c:pt>
                <c:pt idx="10">
                  <c:v>0.1351590106007067</c:v>
                </c:pt>
                <c:pt idx="11">
                  <c:v>0.13461538461538461</c:v>
                </c:pt>
                <c:pt idx="12">
                  <c:v>0.13181448331977216</c:v>
                </c:pt>
              </c:numCache>
            </c:numRef>
          </c:val>
          <c:extLst>
            <c:ext xmlns:c16="http://schemas.microsoft.com/office/drawing/2014/chart" uri="{C3380CC4-5D6E-409C-BE32-E72D297353CC}">
              <c16:uniqueId val="{00000002-0530-4991-BBEB-78B03CD61888}"/>
            </c:ext>
          </c:extLst>
        </c:ser>
        <c:ser>
          <c:idx val="3"/>
          <c:order val="3"/>
          <c:tx>
            <c:strRef>
              <c:f>'PIVOT TABLE'!$E$40</c:f>
              <c:strCache>
                <c:ptCount val="1"/>
                <c:pt idx="0">
                  <c:v>Pct of Others</c:v>
                </c:pt>
              </c:strCache>
            </c:strRef>
          </c:tx>
          <c:spPr>
            <a:solidFill>
              <a:srgbClr val="00B050"/>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TABLE'!$E$41:$E$54</c:f>
              <c:numCache>
                <c:formatCode>0.0%</c:formatCode>
                <c:ptCount val="13"/>
                <c:pt idx="0">
                  <c:v>6.9902912621359226E-2</c:v>
                </c:pt>
                <c:pt idx="1">
                  <c:v>6.607495069033531E-2</c:v>
                </c:pt>
                <c:pt idx="2">
                  <c:v>6.3034188034188032E-2</c:v>
                </c:pt>
                <c:pt idx="3">
                  <c:v>5.8823529411764705E-2</c:v>
                </c:pt>
                <c:pt idx="4">
                  <c:v>6.0046189376443418E-2</c:v>
                </c:pt>
                <c:pt idx="5">
                  <c:v>6.1224489795918366E-2</c:v>
                </c:pt>
                <c:pt idx="6">
                  <c:v>6.6740823136818686E-2</c:v>
                </c:pt>
                <c:pt idx="7">
                  <c:v>6.533776301218161E-2</c:v>
                </c:pt>
                <c:pt idx="8">
                  <c:v>7.5435203094777567E-2</c:v>
                </c:pt>
                <c:pt idx="9">
                  <c:v>7.8181818181818186E-2</c:v>
                </c:pt>
                <c:pt idx="10">
                  <c:v>8.1272084805653705E-2</c:v>
                </c:pt>
                <c:pt idx="11">
                  <c:v>8.3041958041958047E-2</c:v>
                </c:pt>
                <c:pt idx="12">
                  <c:v>9.1944670463791706E-2</c:v>
                </c:pt>
              </c:numCache>
            </c:numRef>
          </c:val>
          <c:extLst>
            <c:ext xmlns:c16="http://schemas.microsoft.com/office/drawing/2014/chart" uri="{C3380CC4-5D6E-409C-BE32-E72D297353CC}">
              <c16:uniqueId val="{00000003-0530-4991-BBEB-78B03CD61888}"/>
            </c:ext>
          </c:extLst>
        </c:ser>
        <c:dLbls>
          <c:showLegendKey val="0"/>
          <c:showVal val="0"/>
          <c:showCatName val="0"/>
          <c:showSerName val="0"/>
          <c:showPercent val="0"/>
          <c:showBubbleSize val="0"/>
        </c:dLbls>
        <c:gapWidth val="219"/>
        <c:overlap val="-27"/>
        <c:axId val="1814278799"/>
        <c:axId val="1814281295"/>
      </c:barChart>
      <c:catAx>
        <c:axId val="1814278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281295"/>
        <c:crosses val="autoZero"/>
        <c:auto val="1"/>
        <c:lblAlgn val="ctr"/>
        <c:lblOffset val="100"/>
        <c:noMultiLvlLbl val="0"/>
      </c:catAx>
      <c:valAx>
        <c:axId val="1814281295"/>
        <c:scaling>
          <c:orientation val="minMax"/>
        </c:scaling>
        <c:delete val="1"/>
        <c:axPos val="l"/>
        <c:numFmt formatCode="0.0%" sourceLinked="1"/>
        <c:majorTickMark val="out"/>
        <c:minorTickMark val="none"/>
        <c:tickLblPos val="nextTo"/>
        <c:crossAx val="1814278799"/>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layout>
        <c:manualLayout>
          <c:xMode val="edge"/>
          <c:yMode val="edge"/>
          <c:x val="0.83504666898314162"/>
          <c:y val="0.44280384965914071"/>
          <c:w val="9.2492167632910599E-2"/>
          <c:h val="0.2373998932711828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800" b="1">
                <a:solidFill>
                  <a:srgbClr val="FF0000"/>
                </a:solidFill>
              </a:rPr>
              <a:t>Pct</a:t>
            </a:r>
            <a:r>
              <a:rPr lang="en-GB" sz="1800" b="1" baseline="0">
                <a:solidFill>
                  <a:srgbClr val="FF0000"/>
                </a:solidFill>
              </a:rPr>
              <a:t> Composition of the Army Ethnic Minorities</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TABLE'!$B$40</c:f>
              <c:strCache>
                <c:ptCount val="1"/>
                <c:pt idx="0">
                  <c:v>Pct of Black</c:v>
                </c:pt>
              </c:strCache>
            </c:strRef>
          </c:tx>
          <c:spPr>
            <a:solidFill>
              <a:schemeClr val="tx1"/>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TABLE'!$B$41:$B$54</c:f>
              <c:numCache>
                <c:formatCode>0.0%</c:formatCode>
                <c:ptCount val="13"/>
                <c:pt idx="0">
                  <c:v>0.62718446601941746</c:v>
                </c:pt>
                <c:pt idx="1">
                  <c:v>0.61538461538461542</c:v>
                </c:pt>
                <c:pt idx="2">
                  <c:v>0.60683760683760679</c:v>
                </c:pt>
                <c:pt idx="3">
                  <c:v>0.57466063348416285</c:v>
                </c:pt>
                <c:pt idx="4">
                  <c:v>0.5484988452655889</c:v>
                </c:pt>
                <c:pt idx="5">
                  <c:v>0.52380952380952384</c:v>
                </c:pt>
                <c:pt idx="6">
                  <c:v>0.50389321468298109</c:v>
                </c:pt>
                <c:pt idx="7">
                  <c:v>0.49058693244739754</c:v>
                </c:pt>
                <c:pt idx="8">
                  <c:v>0.50386847195357831</c:v>
                </c:pt>
                <c:pt idx="9">
                  <c:v>0.50363636363636366</c:v>
                </c:pt>
                <c:pt idx="10">
                  <c:v>0.5</c:v>
                </c:pt>
                <c:pt idx="11">
                  <c:v>0.49562937062937062</c:v>
                </c:pt>
                <c:pt idx="12">
                  <c:v>0.4955248169243287</c:v>
                </c:pt>
              </c:numCache>
            </c:numRef>
          </c:val>
          <c:extLst>
            <c:ext xmlns:c16="http://schemas.microsoft.com/office/drawing/2014/chart" uri="{C3380CC4-5D6E-409C-BE32-E72D297353CC}">
              <c16:uniqueId val="{00000000-B0EE-465E-BC59-74D95DDC88AF}"/>
            </c:ext>
          </c:extLst>
        </c:ser>
        <c:ser>
          <c:idx val="1"/>
          <c:order val="1"/>
          <c:tx>
            <c:strRef>
              <c:f>'PIVOT TABLE'!$C$40</c:f>
              <c:strCache>
                <c:ptCount val="1"/>
                <c:pt idx="0">
                  <c:v>Pct of Asian</c:v>
                </c:pt>
              </c:strCache>
            </c:strRef>
          </c:tx>
          <c:spPr>
            <a:solidFill>
              <a:srgbClr val="FFFF00"/>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TABLE'!$C$41:$C$54</c:f>
              <c:numCache>
                <c:formatCode>0.0%</c:formatCode>
                <c:ptCount val="13"/>
                <c:pt idx="0">
                  <c:v>0.15631067961165049</c:v>
                </c:pt>
                <c:pt idx="1">
                  <c:v>0.17159763313609466</c:v>
                </c:pt>
                <c:pt idx="2">
                  <c:v>0.1858974358974359</c:v>
                </c:pt>
                <c:pt idx="3">
                  <c:v>0.21493212669683259</c:v>
                </c:pt>
                <c:pt idx="4">
                  <c:v>0.23787528868360278</c:v>
                </c:pt>
                <c:pt idx="5">
                  <c:v>0.26417233560090703</c:v>
                </c:pt>
                <c:pt idx="6">
                  <c:v>0.28142380422691882</c:v>
                </c:pt>
                <c:pt idx="7">
                  <c:v>0.30011074197120707</c:v>
                </c:pt>
                <c:pt idx="8">
                  <c:v>0.28433268858800775</c:v>
                </c:pt>
                <c:pt idx="9">
                  <c:v>0.2818181818181818</c:v>
                </c:pt>
                <c:pt idx="10">
                  <c:v>0.28356890459363959</c:v>
                </c:pt>
                <c:pt idx="11">
                  <c:v>0.28671328671328672</c:v>
                </c:pt>
                <c:pt idx="12">
                  <c:v>0.28071602929210743</c:v>
                </c:pt>
              </c:numCache>
            </c:numRef>
          </c:val>
          <c:extLst>
            <c:ext xmlns:c16="http://schemas.microsoft.com/office/drawing/2014/chart" uri="{C3380CC4-5D6E-409C-BE32-E72D297353CC}">
              <c16:uniqueId val="{00000001-B0EE-465E-BC59-74D95DDC88AF}"/>
            </c:ext>
          </c:extLst>
        </c:ser>
        <c:ser>
          <c:idx val="2"/>
          <c:order val="2"/>
          <c:tx>
            <c:strRef>
              <c:f>'PIVOT TABLE'!$D$40</c:f>
              <c:strCache>
                <c:ptCount val="1"/>
                <c:pt idx="0">
                  <c:v> Pct of Mixed</c:v>
                </c:pt>
              </c:strCache>
            </c:strRef>
          </c:tx>
          <c:spPr>
            <a:solidFill>
              <a:schemeClr val="bg1">
                <a:lumMod val="50000"/>
              </a:schemeClr>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TABLE'!$D$41:$D$54</c:f>
              <c:numCache>
                <c:formatCode>0.0%</c:formatCode>
                <c:ptCount val="13"/>
                <c:pt idx="0">
                  <c:v>0.14660194174757282</c:v>
                </c:pt>
                <c:pt idx="1">
                  <c:v>0.14595660749506903</c:v>
                </c:pt>
                <c:pt idx="2">
                  <c:v>0.14529914529914531</c:v>
                </c:pt>
                <c:pt idx="3">
                  <c:v>0.15158371040723981</c:v>
                </c:pt>
                <c:pt idx="4">
                  <c:v>0.1535796766743649</c:v>
                </c:pt>
                <c:pt idx="5">
                  <c:v>0.15192743764172337</c:v>
                </c:pt>
                <c:pt idx="6">
                  <c:v>0.14794215795328142</c:v>
                </c:pt>
                <c:pt idx="7">
                  <c:v>0.14396456256921372</c:v>
                </c:pt>
                <c:pt idx="8">
                  <c:v>0.13636363636363635</c:v>
                </c:pt>
                <c:pt idx="9">
                  <c:v>0.13727272727272727</c:v>
                </c:pt>
                <c:pt idx="10">
                  <c:v>0.1351590106007067</c:v>
                </c:pt>
                <c:pt idx="11">
                  <c:v>0.13461538461538461</c:v>
                </c:pt>
                <c:pt idx="12">
                  <c:v>0.13181448331977216</c:v>
                </c:pt>
              </c:numCache>
            </c:numRef>
          </c:val>
          <c:extLst>
            <c:ext xmlns:c16="http://schemas.microsoft.com/office/drawing/2014/chart" uri="{C3380CC4-5D6E-409C-BE32-E72D297353CC}">
              <c16:uniqueId val="{00000002-B0EE-465E-BC59-74D95DDC88AF}"/>
            </c:ext>
          </c:extLst>
        </c:ser>
        <c:ser>
          <c:idx val="3"/>
          <c:order val="3"/>
          <c:tx>
            <c:strRef>
              <c:f>'PIVOT TABLE'!$E$40</c:f>
              <c:strCache>
                <c:ptCount val="1"/>
                <c:pt idx="0">
                  <c:v>Pct of Others</c:v>
                </c:pt>
              </c:strCache>
            </c:strRef>
          </c:tx>
          <c:spPr>
            <a:solidFill>
              <a:srgbClr val="00B050"/>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TABLE'!$E$41:$E$54</c:f>
              <c:numCache>
                <c:formatCode>0.0%</c:formatCode>
                <c:ptCount val="13"/>
                <c:pt idx="0">
                  <c:v>6.9902912621359226E-2</c:v>
                </c:pt>
                <c:pt idx="1">
                  <c:v>6.607495069033531E-2</c:v>
                </c:pt>
                <c:pt idx="2">
                  <c:v>6.3034188034188032E-2</c:v>
                </c:pt>
                <c:pt idx="3">
                  <c:v>5.8823529411764705E-2</c:v>
                </c:pt>
                <c:pt idx="4">
                  <c:v>6.0046189376443418E-2</c:v>
                </c:pt>
                <c:pt idx="5">
                  <c:v>6.1224489795918366E-2</c:v>
                </c:pt>
                <c:pt idx="6">
                  <c:v>6.6740823136818686E-2</c:v>
                </c:pt>
                <c:pt idx="7">
                  <c:v>6.533776301218161E-2</c:v>
                </c:pt>
                <c:pt idx="8">
                  <c:v>7.5435203094777567E-2</c:v>
                </c:pt>
                <c:pt idx="9">
                  <c:v>7.8181818181818186E-2</c:v>
                </c:pt>
                <c:pt idx="10">
                  <c:v>8.1272084805653705E-2</c:v>
                </c:pt>
                <c:pt idx="11">
                  <c:v>8.3041958041958047E-2</c:v>
                </c:pt>
                <c:pt idx="12">
                  <c:v>9.1944670463791706E-2</c:v>
                </c:pt>
              </c:numCache>
            </c:numRef>
          </c:val>
          <c:extLst>
            <c:ext xmlns:c16="http://schemas.microsoft.com/office/drawing/2014/chart" uri="{C3380CC4-5D6E-409C-BE32-E72D297353CC}">
              <c16:uniqueId val="{00000003-B0EE-465E-BC59-74D95DDC88AF}"/>
            </c:ext>
          </c:extLst>
        </c:ser>
        <c:dLbls>
          <c:showLegendKey val="0"/>
          <c:showVal val="0"/>
          <c:showCatName val="0"/>
          <c:showSerName val="0"/>
          <c:showPercent val="0"/>
          <c:showBubbleSize val="0"/>
        </c:dLbls>
        <c:gapWidth val="219"/>
        <c:overlap val="-27"/>
        <c:axId val="1814278799"/>
        <c:axId val="1814281295"/>
      </c:barChart>
      <c:catAx>
        <c:axId val="1814278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281295"/>
        <c:crosses val="autoZero"/>
        <c:auto val="1"/>
        <c:lblAlgn val="ctr"/>
        <c:lblOffset val="100"/>
        <c:noMultiLvlLbl val="0"/>
      </c:catAx>
      <c:valAx>
        <c:axId val="1814281295"/>
        <c:scaling>
          <c:orientation val="minMax"/>
        </c:scaling>
        <c:delete val="1"/>
        <c:axPos val="l"/>
        <c:numFmt formatCode="0.0%" sourceLinked="1"/>
        <c:majorTickMark val="out"/>
        <c:minorTickMark val="none"/>
        <c:tickLblPos val="nextTo"/>
        <c:crossAx val="1814278799"/>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TABLE!PivotTable3</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solidFill>
                  <a:srgbClr val="FF0000"/>
                </a:solidFill>
              </a:rPr>
              <a:t>Pct</a:t>
            </a:r>
            <a:r>
              <a:rPr lang="en-US" baseline="0">
                <a:solidFill>
                  <a:srgbClr val="FF0000"/>
                </a:solidFill>
              </a:rPr>
              <a:t> of Ethnic Minorities</a:t>
            </a:r>
            <a:endParaRPr lang="en-US">
              <a:solidFill>
                <a:srgbClr val="FF0000"/>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ln w="31750" cap="rnd">
            <a:solidFill>
              <a:srgbClr val="FF0000"/>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0465686274509803E-2"/>
          <c:y val="0.19432888597258677"/>
          <c:w val="0.89524023038786815"/>
          <c:h val="0.69827172645086033"/>
        </c:manualLayout>
      </c:layout>
      <c:lineChart>
        <c:grouping val="stacked"/>
        <c:varyColors val="0"/>
        <c:ser>
          <c:idx val="0"/>
          <c:order val="0"/>
          <c:tx>
            <c:strRef>
              <c:f>'PIVOT TABLE'!$B$3</c:f>
              <c:strCache>
                <c:ptCount val="1"/>
                <c:pt idx="0">
                  <c:v>Total</c:v>
                </c:pt>
              </c:strCache>
            </c:strRef>
          </c:tx>
          <c:spPr>
            <a:ln w="31750" cap="rnd">
              <a:solidFill>
                <a:srgbClr val="FF0000"/>
              </a:solidFill>
              <a:round/>
            </a:ln>
            <a:effectLst/>
          </c:spPr>
          <c:marker>
            <c:symbol val="circle"/>
            <c:size val="17"/>
            <c:spPr>
              <a:solidFill>
                <a:schemeClr val="accent6"/>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TABLE'!$B$4:$B$17</c:f>
              <c:numCache>
                <c:formatCode>0.0%</c:formatCode>
                <c:ptCount val="13"/>
                <c:pt idx="0">
                  <c:v>9.8800959232613908E-2</c:v>
                </c:pt>
                <c:pt idx="1">
                  <c:v>0.1016745212072596</c:v>
                </c:pt>
                <c:pt idx="2">
                  <c:v>0.10278936964638699</c:v>
                </c:pt>
                <c:pt idx="3">
                  <c:v>0.10153916838961635</c:v>
                </c:pt>
                <c:pt idx="4">
                  <c:v>0.10183443085606773</c:v>
                </c:pt>
                <c:pt idx="5">
                  <c:v>0.10555289612254667</c:v>
                </c:pt>
                <c:pt idx="6">
                  <c:v>0.11083713475527061</c:v>
                </c:pt>
                <c:pt idx="7">
                  <c:v>0.11426040744021258</c:v>
                </c:pt>
                <c:pt idx="8">
                  <c:v>0.12985055883461008</c:v>
                </c:pt>
                <c:pt idx="9">
                  <c:v>0.13378739965945025</c:v>
                </c:pt>
                <c:pt idx="10">
                  <c:v>0.140220488046575</c:v>
                </c:pt>
                <c:pt idx="11">
                  <c:v>0.14888079125455492</c:v>
                </c:pt>
                <c:pt idx="12">
                  <c:v>0.16314881189433161</c:v>
                </c:pt>
              </c:numCache>
            </c:numRef>
          </c:val>
          <c:smooth val="0"/>
          <c:extLst>
            <c:ext xmlns:c16="http://schemas.microsoft.com/office/drawing/2014/chart" uri="{C3380CC4-5D6E-409C-BE32-E72D297353CC}">
              <c16:uniqueId val="{00000000-8DB7-4118-B07F-D51F3D4B673C}"/>
            </c:ext>
          </c:extLst>
        </c:ser>
        <c:dLbls>
          <c:dLblPos val="ctr"/>
          <c:showLegendKey val="0"/>
          <c:showVal val="1"/>
          <c:showCatName val="0"/>
          <c:showSerName val="0"/>
          <c:showPercent val="0"/>
          <c:showBubbleSize val="0"/>
        </c:dLbls>
        <c:marker val="1"/>
        <c:smooth val="0"/>
        <c:axId val="1710109887"/>
        <c:axId val="1710110719"/>
      </c:lineChart>
      <c:catAx>
        <c:axId val="171010988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1" i="0" u="none" strike="noStrike" kern="1200" cap="all" baseline="0">
                <a:solidFill>
                  <a:schemeClr val="dk1">
                    <a:lumMod val="75000"/>
                    <a:lumOff val="25000"/>
                  </a:schemeClr>
                </a:solidFill>
                <a:latin typeface="+mn-lt"/>
                <a:ea typeface="+mn-ea"/>
                <a:cs typeface="+mn-cs"/>
              </a:defRPr>
            </a:pPr>
            <a:endParaRPr lang="en-US"/>
          </a:p>
        </c:txPr>
        <c:crossAx val="1710110719"/>
        <c:crosses val="autoZero"/>
        <c:auto val="1"/>
        <c:lblAlgn val="ctr"/>
        <c:lblOffset val="100"/>
        <c:noMultiLvlLbl val="0"/>
      </c:catAx>
      <c:valAx>
        <c:axId val="1710110719"/>
        <c:scaling>
          <c:orientation val="minMax"/>
        </c:scaling>
        <c:delete val="1"/>
        <c:axPos val="l"/>
        <c:numFmt formatCode="0.0%" sourceLinked="1"/>
        <c:majorTickMark val="none"/>
        <c:minorTickMark val="none"/>
        <c:tickLblPos val="nextTo"/>
        <c:crossAx val="1710109887"/>
        <c:crosses val="autoZero"/>
        <c:crossBetween val="between"/>
      </c:valAx>
      <c:spPr>
        <a:solidFill>
          <a:schemeClr val="tx1"/>
        </a:solid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TABLE!PivotTable11</c:name>
    <c:fmtId val="4"/>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GB" sz="1800" b="1">
                <a:solidFill>
                  <a:srgbClr val="FF0000"/>
                </a:solidFill>
              </a:rPr>
              <a:t>Pct</a:t>
            </a:r>
            <a:r>
              <a:rPr lang="en-GB" sz="1800" b="1" baseline="0">
                <a:solidFill>
                  <a:srgbClr val="FF0000"/>
                </a:solidFill>
              </a:rPr>
              <a:t> Composition of the Army</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165048118985126"/>
          <c:y val="0.13361811751349936"/>
          <c:w val="0.66698359580052491"/>
          <c:h val="0.4331909412432503"/>
        </c:manualLayout>
      </c:layout>
      <c:barChart>
        <c:barDir val="col"/>
        <c:grouping val="clustered"/>
        <c:varyColors val="0"/>
        <c:ser>
          <c:idx val="0"/>
          <c:order val="0"/>
          <c:tx>
            <c:strRef>
              <c:f>'PIVOT TABLE'!$B$59</c:f>
              <c:strCache>
                <c:ptCount val="1"/>
                <c:pt idx="0">
                  <c:v>  White%</c:v>
                </c:pt>
              </c:strCache>
            </c:strRef>
          </c:tx>
          <c:spPr>
            <a:solidFill>
              <a:schemeClr val="bg1"/>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TABLE'!$B$60:$B$73</c:f>
              <c:numCache>
                <c:formatCode>0.0%</c:formatCode>
                <c:ptCount val="13"/>
                <c:pt idx="0">
                  <c:v>0.89822541966426861</c:v>
                </c:pt>
                <c:pt idx="1">
                  <c:v>0.8959189812493733</c:v>
                </c:pt>
                <c:pt idx="2">
                  <c:v>0.89534372940918072</c:v>
                </c:pt>
                <c:pt idx="3">
                  <c:v>0.89696760854583046</c:v>
                </c:pt>
                <c:pt idx="4">
                  <c:v>0.89593132643461904</c:v>
                </c:pt>
                <c:pt idx="5">
                  <c:v>0.89313068453805644</c:v>
                </c:pt>
                <c:pt idx="6">
                  <c:v>0.88669707804216491</c:v>
                </c:pt>
                <c:pt idx="7">
                  <c:v>0.88282930532709103</c:v>
                </c:pt>
                <c:pt idx="8">
                  <c:v>0.86688434007283688</c:v>
                </c:pt>
                <c:pt idx="9">
                  <c:v>0.86353685234736077</c:v>
                </c:pt>
                <c:pt idx="10">
                  <c:v>0.85804533630620583</c:v>
                </c:pt>
                <c:pt idx="11">
                  <c:v>0.84942738157209785</c:v>
                </c:pt>
                <c:pt idx="12">
                  <c:v>0.83512544802867383</c:v>
                </c:pt>
              </c:numCache>
            </c:numRef>
          </c:val>
          <c:extLst>
            <c:ext xmlns:c16="http://schemas.microsoft.com/office/drawing/2014/chart" uri="{C3380CC4-5D6E-409C-BE32-E72D297353CC}">
              <c16:uniqueId val="{00000000-CF63-4A05-A822-772D55F362A6}"/>
            </c:ext>
          </c:extLst>
        </c:ser>
        <c:ser>
          <c:idx val="1"/>
          <c:order val="1"/>
          <c:tx>
            <c:strRef>
              <c:f>'PIVOT TABLE'!$C$59</c:f>
              <c:strCache>
                <c:ptCount val="1"/>
                <c:pt idx="0">
                  <c:v>Black%</c:v>
                </c:pt>
              </c:strCache>
            </c:strRef>
          </c:tx>
          <c:spPr>
            <a:solidFill>
              <a:schemeClr val="tx1"/>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TABLE'!$C$60:$C$73</c:f>
              <c:numCache>
                <c:formatCode>0.0%</c:formatCode>
                <c:ptCount val="13"/>
                <c:pt idx="0">
                  <c:v>6.1966426858513189E-2</c:v>
                </c:pt>
                <c:pt idx="1">
                  <c:v>6.256893612754437E-2</c:v>
                </c:pt>
                <c:pt idx="2">
                  <c:v>6.2376455084559634E-2</c:v>
                </c:pt>
                <c:pt idx="3">
                  <c:v>5.8350562830232024E-2</c:v>
                </c:pt>
                <c:pt idx="4">
                  <c:v>5.585606773283161E-2</c:v>
                </c:pt>
                <c:pt idx="5">
                  <c:v>5.5289612254667303E-2</c:v>
                </c:pt>
                <c:pt idx="6">
                  <c:v>5.5850080138084082E-2</c:v>
                </c:pt>
                <c:pt idx="7">
                  <c:v>5.6054662786283689E-2</c:v>
                </c:pt>
                <c:pt idx="8">
                  <c:v>6.5427602662313192E-2</c:v>
                </c:pt>
                <c:pt idx="9">
                  <c:v>6.7380199464850396E-2</c:v>
                </c:pt>
                <c:pt idx="10">
                  <c:v>7.0110244023287499E-2</c:v>
                </c:pt>
                <c:pt idx="11">
                  <c:v>7.3789692868297757E-2</c:v>
                </c:pt>
                <c:pt idx="12">
                  <c:v>8.084428514536042E-2</c:v>
                </c:pt>
              </c:numCache>
            </c:numRef>
          </c:val>
          <c:extLst>
            <c:ext xmlns:c16="http://schemas.microsoft.com/office/drawing/2014/chart" uri="{C3380CC4-5D6E-409C-BE32-E72D297353CC}">
              <c16:uniqueId val="{00000001-CF63-4A05-A822-772D55F362A6}"/>
            </c:ext>
          </c:extLst>
        </c:ser>
        <c:ser>
          <c:idx val="2"/>
          <c:order val="2"/>
          <c:tx>
            <c:strRef>
              <c:f>'PIVOT TABLE'!$D$59</c:f>
              <c:strCache>
                <c:ptCount val="1"/>
                <c:pt idx="0">
                  <c:v> Asian%</c:v>
                </c:pt>
              </c:strCache>
            </c:strRef>
          </c:tx>
          <c:spPr>
            <a:solidFill>
              <a:srgbClr val="FFFF0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TABLE'!$D$60:$D$73</c:f>
              <c:numCache>
                <c:formatCode>0.0%</c:formatCode>
                <c:ptCount val="13"/>
                <c:pt idx="0">
                  <c:v>1.5443645083932854E-2</c:v>
                </c:pt>
                <c:pt idx="1">
                  <c:v>1.744710718941141E-2</c:v>
                </c:pt>
                <c:pt idx="2">
                  <c:v>1.9108280254777069E-2</c:v>
                </c:pt>
                <c:pt idx="3">
                  <c:v>2.1824029405008039E-2</c:v>
                </c:pt>
                <c:pt idx="4">
                  <c:v>2.4223894637817496E-2</c:v>
                </c:pt>
                <c:pt idx="5">
                  <c:v>2.7884155098133079E-2</c:v>
                </c:pt>
                <c:pt idx="6">
                  <c:v>3.1192208112439897E-2</c:v>
                </c:pt>
                <c:pt idx="7">
                  <c:v>3.4290775654814629E-2</c:v>
                </c:pt>
                <c:pt idx="8">
                  <c:v>3.6920758508099963E-2</c:v>
                </c:pt>
                <c:pt idx="9">
                  <c:v>3.7703721722208705E-2</c:v>
                </c:pt>
                <c:pt idx="10">
                  <c:v>3.9762170196952808E-2</c:v>
                </c:pt>
                <c:pt idx="11">
                  <c:v>4.2686100989068193E-2</c:v>
                </c:pt>
                <c:pt idx="12">
                  <c:v>4.5798486658701711E-2</c:v>
                </c:pt>
              </c:numCache>
            </c:numRef>
          </c:val>
          <c:extLst>
            <c:ext xmlns:c16="http://schemas.microsoft.com/office/drawing/2014/chart" uri="{C3380CC4-5D6E-409C-BE32-E72D297353CC}">
              <c16:uniqueId val="{00000002-CF63-4A05-A822-772D55F362A6}"/>
            </c:ext>
          </c:extLst>
        </c:ser>
        <c:ser>
          <c:idx val="3"/>
          <c:order val="3"/>
          <c:tx>
            <c:strRef>
              <c:f>'PIVOT TABLE'!$E$59</c:f>
              <c:strCache>
                <c:ptCount val="1"/>
                <c:pt idx="0">
                  <c:v>Mixed %</c:v>
                </c:pt>
              </c:strCache>
            </c:strRef>
          </c:tx>
          <c:spPr>
            <a:solidFill>
              <a:schemeClr val="bg1">
                <a:lumMod val="50000"/>
              </a:schemeClr>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TABLE'!$E$60:$E$73</c:f>
              <c:numCache>
                <c:formatCode>0.0%</c:formatCode>
                <c:ptCount val="13"/>
                <c:pt idx="0">
                  <c:v>1.448441247002398E-2</c:v>
                </c:pt>
                <c:pt idx="1">
                  <c:v>1.4840068184097062E-2</c:v>
                </c:pt>
                <c:pt idx="2">
                  <c:v>1.4935207555457939E-2</c:v>
                </c:pt>
                <c:pt idx="3">
                  <c:v>1.5391683896163565E-2</c:v>
                </c:pt>
                <c:pt idx="4">
                  <c:v>1.563969896519285E-2</c:v>
                </c:pt>
                <c:pt idx="5">
                  <c:v>1.6036381043561514E-2</c:v>
                </c:pt>
                <c:pt idx="6">
                  <c:v>1.6397484897053383E-2</c:v>
                </c:pt>
                <c:pt idx="7">
                  <c:v>1.6449449576110338E-2</c:v>
                </c:pt>
                <c:pt idx="8">
                  <c:v>1.7706894386537737E-2</c:v>
                </c:pt>
                <c:pt idx="9">
                  <c:v>1.8365361225979079E-2</c:v>
                </c:pt>
                <c:pt idx="10">
                  <c:v>1.89520624303233E-2</c:v>
                </c:pt>
                <c:pt idx="11">
                  <c:v>2.00416449765747E-2</c:v>
                </c:pt>
                <c:pt idx="12">
                  <c:v>2.1505376344086023E-2</c:v>
                </c:pt>
              </c:numCache>
            </c:numRef>
          </c:val>
          <c:extLst>
            <c:ext xmlns:c16="http://schemas.microsoft.com/office/drawing/2014/chart" uri="{C3380CC4-5D6E-409C-BE32-E72D297353CC}">
              <c16:uniqueId val="{00000003-CF63-4A05-A822-772D55F362A6}"/>
            </c:ext>
          </c:extLst>
        </c:ser>
        <c:ser>
          <c:idx val="4"/>
          <c:order val="4"/>
          <c:tx>
            <c:strRef>
              <c:f>'PIVOT TABLE'!$F$59</c:f>
              <c:strCache>
                <c:ptCount val="1"/>
                <c:pt idx="0">
                  <c:v> Other%</c:v>
                </c:pt>
              </c:strCache>
            </c:strRef>
          </c:tx>
          <c:spPr>
            <a:solidFill>
              <a:srgbClr val="00B05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TABLE'!$F$60:$F$73</c:f>
              <c:numCache>
                <c:formatCode>0.0%</c:formatCode>
                <c:ptCount val="13"/>
                <c:pt idx="0">
                  <c:v>6.9064748201438852E-3</c:v>
                </c:pt>
                <c:pt idx="1">
                  <c:v>6.7181389752331297E-3</c:v>
                </c:pt>
                <c:pt idx="2">
                  <c:v>6.4792444542060177E-3</c:v>
                </c:pt>
                <c:pt idx="3">
                  <c:v>5.9728922582127269E-3</c:v>
                </c:pt>
                <c:pt idx="4">
                  <c:v>6.1147695202257765E-3</c:v>
                </c:pt>
                <c:pt idx="5">
                  <c:v>6.4624222115844902E-3</c:v>
                </c:pt>
                <c:pt idx="6">
                  <c:v>7.3973616076932558E-3</c:v>
                </c:pt>
                <c:pt idx="7">
                  <c:v>7.4655194230039221E-3</c:v>
                </c:pt>
                <c:pt idx="8">
                  <c:v>9.7953032776591734E-3</c:v>
                </c:pt>
                <c:pt idx="9">
                  <c:v>1.0459742155193383E-2</c:v>
                </c:pt>
                <c:pt idx="10">
                  <c:v>1.1396011396011397E-2</c:v>
                </c:pt>
                <c:pt idx="11">
                  <c:v>1.2363352420614263E-2</c:v>
                </c:pt>
                <c:pt idx="12">
                  <c:v>1.500066374618346E-2</c:v>
                </c:pt>
              </c:numCache>
            </c:numRef>
          </c:val>
          <c:extLst>
            <c:ext xmlns:c16="http://schemas.microsoft.com/office/drawing/2014/chart" uri="{C3380CC4-5D6E-409C-BE32-E72D297353CC}">
              <c16:uniqueId val="{00000004-CF63-4A05-A822-772D55F362A6}"/>
            </c:ext>
          </c:extLst>
        </c:ser>
        <c:ser>
          <c:idx val="5"/>
          <c:order val="5"/>
          <c:tx>
            <c:strRef>
              <c:f>'PIVOT TABLE'!$G$59</c:f>
              <c:strCache>
                <c:ptCount val="1"/>
                <c:pt idx="0">
                  <c:v> Unknown%</c:v>
                </c:pt>
              </c:strCache>
            </c:strRef>
          </c:tx>
          <c:spPr>
            <a:solidFill>
              <a:srgbClr val="FF000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TABLE'!$G$60:$G$73</c:f>
              <c:numCache>
                <c:formatCode>0.0%</c:formatCode>
                <c:ptCount val="13"/>
                <c:pt idx="0">
                  <c:v>2.9736211031175059E-3</c:v>
                </c:pt>
                <c:pt idx="1">
                  <c:v>2.406497543367091E-3</c:v>
                </c:pt>
                <c:pt idx="2">
                  <c:v>1.8669009444322424E-3</c:v>
                </c:pt>
                <c:pt idx="3">
                  <c:v>1.4932230645531817E-3</c:v>
                </c:pt>
                <c:pt idx="4">
                  <c:v>2.2342427093132644E-3</c:v>
                </c:pt>
                <c:pt idx="5">
                  <c:v>1.3164193393968406E-3</c:v>
                </c:pt>
                <c:pt idx="6">
                  <c:v>2.4657872025644189E-3</c:v>
                </c:pt>
                <c:pt idx="7">
                  <c:v>2.9102872326964443E-3</c:v>
                </c:pt>
                <c:pt idx="8">
                  <c:v>3.265101092553058E-3</c:v>
                </c:pt>
                <c:pt idx="9">
                  <c:v>2.675747993189005E-3</c:v>
                </c:pt>
                <c:pt idx="10">
                  <c:v>1.7341756472191254E-3</c:v>
                </c:pt>
                <c:pt idx="11">
                  <c:v>1.691827173347215E-3</c:v>
                </c:pt>
                <c:pt idx="12">
                  <c:v>1.7257400769945573E-3</c:v>
                </c:pt>
              </c:numCache>
            </c:numRef>
          </c:val>
          <c:extLst>
            <c:ext xmlns:c16="http://schemas.microsoft.com/office/drawing/2014/chart" uri="{C3380CC4-5D6E-409C-BE32-E72D297353CC}">
              <c16:uniqueId val="{00000005-CF63-4A05-A822-772D55F362A6}"/>
            </c:ext>
          </c:extLst>
        </c:ser>
        <c:dLbls>
          <c:showLegendKey val="0"/>
          <c:showVal val="0"/>
          <c:showCatName val="0"/>
          <c:showSerName val="0"/>
          <c:showPercent val="0"/>
          <c:showBubbleSize val="0"/>
        </c:dLbls>
        <c:gapWidth val="0"/>
        <c:overlap val="12"/>
        <c:axId val="1859431951"/>
        <c:axId val="1859436111"/>
      </c:barChart>
      <c:catAx>
        <c:axId val="1859431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859436111"/>
        <c:crosses val="autoZero"/>
        <c:auto val="1"/>
        <c:lblAlgn val="ctr"/>
        <c:lblOffset val="100"/>
        <c:noMultiLvlLbl val="0"/>
      </c:catAx>
      <c:valAx>
        <c:axId val="1859436111"/>
        <c:scaling>
          <c:orientation val="minMax"/>
        </c:scaling>
        <c:delete val="1"/>
        <c:axPos val="l"/>
        <c:numFmt formatCode="0.0%" sourceLinked="1"/>
        <c:majorTickMark val="none"/>
        <c:minorTickMark val="none"/>
        <c:tickLblPos val="nextTo"/>
        <c:crossAx val="1859431951"/>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solidFill>
                <a:latin typeface="+mn-lt"/>
                <a:ea typeface="+mn-ea"/>
                <a:cs typeface="+mn-cs"/>
              </a:defRPr>
            </a:pPr>
            <a:endParaRPr lang="en-US"/>
          </a:p>
        </c:txPr>
      </c:dTable>
      <c:spPr>
        <a:noFill/>
        <a:ln>
          <a:noFill/>
        </a:ln>
        <a:effectLst/>
      </c:spPr>
    </c:plotArea>
    <c:legend>
      <c:legendPos val="r"/>
      <c:layout>
        <c:manualLayout>
          <c:xMode val="edge"/>
          <c:yMode val="edge"/>
          <c:x val="0.84537545430583549"/>
          <c:y val="0.37954486804257381"/>
          <c:w val="0.1357655169341456"/>
          <c:h val="0.3846950785828030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2!PivotTable16</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800" b="1">
                <a:solidFill>
                  <a:srgbClr val="FF0000"/>
                </a:solidFill>
              </a:rPr>
              <a:t>%Leavers/Joiners</a:t>
            </a:r>
            <a:r>
              <a:rPr lang="en-GB" sz="1800" b="1" baseline="0">
                <a:solidFill>
                  <a:srgbClr val="FF0000"/>
                </a:solidFill>
              </a:rPr>
              <a:t> in the Army Per Ethnicity</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2'!$B$3</c:f>
              <c:strCache>
                <c:ptCount val="1"/>
                <c:pt idx="0">
                  <c:v> %white leaving/Joining</c:v>
                </c:pt>
              </c:strCache>
            </c:strRef>
          </c:tx>
          <c:spPr>
            <a:solidFill>
              <a:schemeClr val="bg1"/>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2'!$B$4:$B$17</c:f>
              <c:numCache>
                <c:formatCode>0.0%</c:formatCode>
                <c:ptCount val="13"/>
                <c:pt idx="0">
                  <c:v>0</c:v>
                </c:pt>
                <c:pt idx="1">
                  <c:v>-4.5813754805638617E-2</c:v>
                </c:pt>
                <c:pt idx="2">
                  <c:v>-8.7520984890878561E-2</c:v>
                </c:pt>
                <c:pt idx="3">
                  <c:v>-4.219305777014596E-2</c:v>
                </c:pt>
                <c:pt idx="4">
                  <c:v>-2.4330900243309004E-2</c:v>
                </c:pt>
                <c:pt idx="5">
                  <c:v>-2.0475127969549811E-2</c:v>
                </c:pt>
                <c:pt idx="6">
                  <c:v>-3.6312474876055205E-2</c:v>
                </c:pt>
                <c:pt idx="7">
                  <c:v>-2.989432703003337E-2</c:v>
                </c:pt>
                <c:pt idx="8">
                  <c:v>-1.0606277769815107E-2</c:v>
                </c:pt>
                <c:pt idx="9">
                  <c:v>2.8538316673909894E-2</c:v>
                </c:pt>
                <c:pt idx="10">
                  <c:v>-2.4366197183098591E-2</c:v>
                </c:pt>
                <c:pt idx="11">
                  <c:v>-5.7745055579615998E-2</c:v>
                </c:pt>
                <c:pt idx="12">
                  <c:v>-3.615749961697564E-2</c:v>
                </c:pt>
              </c:numCache>
            </c:numRef>
          </c:val>
          <c:extLst>
            <c:ext xmlns:c16="http://schemas.microsoft.com/office/drawing/2014/chart" uri="{C3380CC4-5D6E-409C-BE32-E72D297353CC}">
              <c16:uniqueId val="{00000000-3AA7-4EC1-90D7-87BB73120FE6}"/>
            </c:ext>
          </c:extLst>
        </c:ser>
        <c:ser>
          <c:idx val="1"/>
          <c:order val="1"/>
          <c:tx>
            <c:strRef>
              <c:f>'Pivot 2'!$C$3</c:f>
              <c:strCache>
                <c:ptCount val="1"/>
                <c:pt idx="0">
                  <c:v>%black leaving/Joining</c:v>
                </c:pt>
              </c:strCache>
            </c:strRef>
          </c:tx>
          <c:spPr>
            <a:solidFill>
              <a:schemeClr val="tx1"/>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2'!$C$4:$C$17</c:f>
              <c:numCache>
                <c:formatCode>0.0%</c:formatCode>
                <c:ptCount val="13"/>
                <c:pt idx="0">
                  <c:v>0</c:v>
                </c:pt>
                <c:pt idx="1">
                  <c:v>-3.4055727554179564E-2</c:v>
                </c:pt>
                <c:pt idx="2">
                  <c:v>-8.9743589743589744E-2</c:v>
                </c:pt>
                <c:pt idx="3">
                  <c:v>-0.10563380281690141</c:v>
                </c:pt>
                <c:pt idx="4">
                  <c:v>-6.4960629921259838E-2</c:v>
                </c:pt>
                <c:pt idx="5">
                  <c:v>-2.736842105263158E-2</c:v>
                </c:pt>
                <c:pt idx="6">
                  <c:v>-1.948051948051948E-2</c:v>
                </c:pt>
                <c:pt idx="7">
                  <c:v>-2.2075055187637971E-2</c:v>
                </c:pt>
                <c:pt idx="8">
                  <c:v>0.17607223476297967</c:v>
                </c:pt>
                <c:pt idx="9">
                  <c:v>6.3339731285988479E-2</c:v>
                </c:pt>
                <c:pt idx="10">
                  <c:v>2.1660649819494584E-2</c:v>
                </c:pt>
                <c:pt idx="11">
                  <c:v>1.7667844522968198E-3</c:v>
                </c:pt>
                <c:pt idx="12">
                  <c:v>7.407407407407407E-2</c:v>
                </c:pt>
              </c:numCache>
            </c:numRef>
          </c:val>
          <c:extLst>
            <c:ext xmlns:c16="http://schemas.microsoft.com/office/drawing/2014/chart" uri="{C3380CC4-5D6E-409C-BE32-E72D297353CC}">
              <c16:uniqueId val="{00000001-3AA7-4EC1-90D7-87BB73120FE6}"/>
            </c:ext>
          </c:extLst>
        </c:ser>
        <c:ser>
          <c:idx val="2"/>
          <c:order val="2"/>
          <c:tx>
            <c:strRef>
              <c:f>'Pivot 2'!$D$3</c:f>
              <c:strCache>
                <c:ptCount val="1"/>
                <c:pt idx="0">
                  <c:v>% Asian leaving/Joining</c:v>
                </c:pt>
              </c:strCache>
            </c:strRef>
          </c:tx>
          <c:spPr>
            <a:solidFill>
              <a:srgbClr val="FFFF00"/>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2'!$D$4:$D$17</c:f>
              <c:numCache>
                <c:formatCode>0.0%</c:formatCode>
                <c:ptCount val="13"/>
                <c:pt idx="0">
                  <c:v>0</c:v>
                </c:pt>
                <c:pt idx="1">
                  <c:v>8.0745341614906832E-2</c:v>
                </c:pt>
                <c:pt idx="2">
                  <c:v>0</c:v>
                </c:pt>
                <c:pt idx="3">
                  <c:v>9.1954022988505746E-2</c:v>
                </c:pt>
                <c:pt idx="4">
                  <c:v>8.4210526315789472E-2</c:v>
                </c:pt>
                <c:pt idx="5">
                  <c:v>0.13106796116504854</c:v>
                </c:pt>
                <c:pt idx="6">
                  <c:v>8.5836909871244635E-2</c:v>
                </c:pt>
                <c:pt idx="7">
                  <c:v>7.1146245059288543E-2</c:v>
                </c:pt>
                <c:pt idx="8">
                  <c:v>8.4870848708487087E-2</c:v>
                </c:pt>
                <c:pt idx="9">
                  <c:v>5.4421768707482991E-2</c:v>
                </c:pt>
                <c:pt idx="10">
                  <c:v>3.5483870967741936E-2</c:v>
                </c:pt>
                <c:pt idx="11">
                  <c:v>2.1806853582554516E-2</c:v>
                </c:pt>
                <c:pt idx="12">
                  <c:v>5.1829268292682924E-2</c:v>
                </c:pt>
              </c:numCache>
            </c:numRef>
          </c:val>
          <c:extLst>
            <c:ext xmlns:c16="http://schemas.microsoft.com/office/drawing/2014/chart" uri="{C3380CC4-5D6E-409C-BE32-E72D297353CC}">
              <c16:uniqueId val="{00000002-3AA7-4EC1-90D7-87BB73120FE6}"/>
            </c:ext>
          </c:extLst>
        </c:ser>
        <c:ser>
          <c:idx val="3"/>
          <c:order val="3"/>
          <c:tx>
            <c:strRef>
              <c:f>'Pivot 2'!$E$3</c:f>
              <c:strCache>
                <c:ptCount val="1"/>
                <c:pt idx="0">
                  <c:v>%mixed leaving/Joining</c:v>
                </c:pt>
              </c:strCache>
            </c:strRef>
          </c:tx>
          <c:spPr>
            <a:solidFill>
              <a:schemeClr val="bg1">
                <a:lumMod val="50000"/>
              </a:schemeClr>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2'!$E$4:$E$17</c:f>
              <c:numCache>
                <c:formatCode>0.0%</c:formatCode>
                <c:ptCount val="13"/>
                <c:pt idx="0">
                  <c:v>0</c:v>
                </c:pt>
                <c:pt idx="1">
                  <c:v>-1.9867549668874173E-2</c:v>
                </c:pt>
                <c:pt idx="2">
                  <c:v>-8.1081081081081086E-2</c:v>
                </c:pt>
                <c:pt idx="3">
                  <c:v>-1.4705882352941176E-2</c:v>
                </c:pt>
                <c:pt idx="4">
                  <c:v>-7.462686567164179E-3</c:v>
                </c:pt>
                <c:pt idx="5">
                  <c:v>7.5187969924812026E-3</c:v>
                </c:pt>
                <c:pt idx="6">
                  <c:v>-7.462686567164179E-3</c:v>
                </c:pt>
                <c:pt idx="7">
                  <c:v>-2.2556390977443608E-2</c:v>
                </c:pt>
                <c:pt idx="8">
                  <c:v>8.461538461538462E-2</c:v>
                </c:pt>
                <c:pt idx="9">
                  <c:v>7.0921985815602842E-2</c:v>
                </c:pt>
                <c:pt idx="10">
                  <c:v>1.3245033112582781E-2</c:v>
                </c:pt>
                <c:pt idx="11">
                  <c:v>6.5359477124183009E-3</c:v>
                </c:pt>
                <c:pt idx="12">
                  <c:v>5.1948051948051951E-2</c:v>
                </c:pt>
              </c:numCache>
            </c:numRef>
          </c:val>
          <c:extLst>
            <c:ext xmlns:c16="http://schemas.microsoft.com/office/drawing/2014/chart" uri="{C3380CC4-5D6E-409C-BE32-E72D297353CC}">
              <c16:uniqueId val="{00000003-3AA7-4EC1-90D7-87BB73120FE6}"/>
            </c:ext>
          </c:extLst>
        </c:ser>
        <c:dLbls>
          <c:showLegendKey val="0"/>
          <c:showVal val="0"/>
          <c:showCatName val="0"/>
          <c:showSerName val="0"/>
          <c:showPercent val="0"/>
          <c:showBubbleSize val="0"/>
        </c:dLbls>
        <c:gapWidth val="182"/>
        <c:axId val="1872450079"/>
        <c:axId val="1872452991"/>
      </c:barChart>
      <c:catAx>
        <c:axId val="18724500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2452991"/>
        <c:crosses val="autoZero"/>
        <c:auto val="1"/>
        <c:lblAlgn val="ctr"/>
        <c:lblOffset val="100"/>
        <c:noMultiLvlLbl val="0"/>
      </c:catAx>
      <c:valAx>
        <c:axId val="1872452991"/>
        <c:scaling>
          <c:orientation val="minMax"/>
        </c:scaling>
        <c:delete val="0"/>
        <c:axPos val="b"/>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2450079"/>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2!PivotTable16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800" b="1">
                <a:solidFill>
                  <a:srgbClr val="FF0000"/>
                </a:solidFill>
              </a:rPr>
              <a:t>Leavers/Joiners</a:t>
            </a:r>
            <a:r>
              <a:rPr lang="en-GB" sz="1800" b="1" baseline="0">
                <a:solidFill>
                  <a:srgbClr val="FF0000"/>
                </a:solidFill>
              </a:rPr>
              <a:t> Pct in the Army Per Ethnicity</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2'!$B$3</c:f>
              <c:strCache>
                <c:ptCount val="1"/>
                <c:pt idx="0">
                  <c:v> %white leaving/Joining</c:v>
                </c:pt>
              </c:strCache>
            </c:strRef>
          </c:tx>
          <c:spPr>
            <a:solidFill>
              <a:schemeClr val="bg1"/>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2'!$B$4:$B$17</c:f>
              <c:numCache>
                <c:formatCode>0.0%</c:formatCode>
                <c:ptCount val="13"/>
                <c:pt idx="0">
                  <c:v>0</c:v>
                </c:pt>
                <c:pt idx="1">
                  <c:v>-4.5813754805638617E-2</c:v>
                </c:pt>
                <c:pt idx="2">
                  <c:v>-8.7520984890878561E-2</c:v>
                </c:pt>
                <c:pt idx="3">
                  <c:v>-4.219305777014596E-2</c:v>
                </c:pt>
                <c:pt idx="4">
                  <c:v>-2.4330900243309004E-2</c:v>
                </c:pt>
                <c:pt idx="5">
                  <c:v>-2.0475127969549811E-2</c:v>
                </c:pt>
                <c:pt idx="6">
                  <c:v>-3.6312474876055205E-2</c:v>
                </c:pt>
                <c:pt idx="7">
                  <c:v>-2.989432703003337E-2</c:v>
                </c:pt>
                <c:pt idx="8">
                  <c:v>-1.0606277769815107E-2</c:v>
                </c:pt>
                <c:pt idx="9">
                  <c:v>2.8538316673909894E-2</c:v>
                </c:pt>
                <c:pt idx="10">
                  <c:v>-2.4366197183098591E-2</c:v>
                </c:pt>
                <c:pt idx="11">
                  <c:v>-5.7745055579615998E-2</c:v>
                </c:pt>
                <c:pt idx="12">
                  <c:v>-3.615749961697564E-2</c:v>
                </c:pt>
              </c:numCache>
            </c:numRef>
          </c:val>
          <c:extLst>
            <c:ext xmlns:c16="http://schemas.microsoft.com/office/drawing/2014/chart" uri="{C3380CC4-5D6E-409C-BE32-E72D297353CC}">
              <c16:uniqueId val="{00000000-F7C0-4CFF-89A6-F317CD5C8009}"/>
            </c:ext>
          </c:extLst>
        </c:ser>
        <c:ser>
          <c:idx val="1"/>
          <c:order val="1"/>
          <c:tx>
            <c:strRef>
              <c:f>'Pivot 2'!$C$3</c:f>
              <c:strCache>
                <c:ptCount val="1"/>
                <c:pt idx="0">
                  <c:v>%black leaving/Joining</c:v>
                </c:pt>
              </c:strCache>
            </c:strRef>
          </c:tx>
          <c:spPr>
            <a:solidFill>
              <a:schemeClr val="tx1"/>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2'!$C$4:$C$17</c:f>
              <c:numCache>
                <c:formatCode>0.0%</c:formatCode>
                <c:ptCount val="13"/>
                <c:pt idx="0">
                  <c:v>0</c:v>
                </c:pt>
                <c:pt idx="1">
                  <c:v>-3.4055727554179564E-2</c:v>
                </c:pt>
                <c:pt idx="2">
                  <c:v>-8.9743589743589744E-2</c:v>
                </c:pt>
                <c:pt idx="3">
                  <c:v>-0.10563380281690141</c:v>
                </c:pt>
                <c:pt idx="4">
                  <c:v>-6.4960629921259838E-2</c:v>
                </c:pt>
                <c:pt idx="5">
                  <c:v>-2.736842105263158E-2</c:v>
                </c:pt>
                <c:pt idx="6">
                  <c:v>-1.948051948051948E-2</c:v>
                </c:pt>
                <c:pt idx="7">
                  <c:v>-2.2075055187637971E-2</c:v>
                </c:pt>
                <c:pt idx="8">
                  <c:v>0.17607223476297967</c:v>
                </c:pt>
                <c:pt idx="9">
                  <c:v>6.3339731285988479E-2</c:v>
                </c:pt>
                <c:pt idx="10">
                  <c:v>2.1660649819494584E-2</c:v>
                </c:pt>
                <c:pt idx="11">
                  <c:v>1.7667844522968198E-3</c:v>
                </c:pt>
                <c:pt idx="12">
                  <c:v>7.407407407407407E-2</c:v>
                </c:pt>
              </c:numCache>
            </c:numRef>
          </c:val>
          <c:extLst>
            <c:ext xmlns:c16="http://schemas.microsoft.com/office/drawing/2014/chart" uri="{C3380CC4-5D6E-409C-BE32-E72D297353CC}">
              <c16:uniqueId val="{00000001-F7C0-4CFF-89A6-F317CD5C8009}"/>
            </c:ext>
          </c:extLst>
        </c:ser>
        <c:ser>
          <c:idx val="2"/>
          <c:order val="2"/>
          <c:tx>
            <c:strRef>
              <c:f>'Pivot 2'!$D$3</c:f>
              <c:strCache>
                <c:ptCount val="1"/>
                <c:pt idx="0">
                  <c:v>% Asian leaving/Joining</c:v>
                </c:pt>
              </c:strCache>
            </c:strRef>
          </c:tx>
          <c:spPr>
            <a:solidFill>
              <a:srgbClr val="FFFF00"/>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2'!$D$4:$D$17</c:f>
              <c:numCache>
                <c:formatCode>0.0%</c:formatCode>
                <c:ptCount val="13"/>
                <c:pt idx="0">
                  <c:v>0</c:v>
                </c:pt>
                <c:pt idx="1">
                  <c:v>8.0745341614906832E-2</c:v>
                </c:pt>
                <c:pt idx="2">
                  <c:v>0</c:v>
                </c:pt>
                <c:pt idx="3">
                  <c:v>9.1954022988505746E-2</c:v>
                </c:pt>
                <c:pt idx="4">
                  <c:v>8.4210526315789472E-2</c:v>
                </c:pt>
                <c:pt idx="5">
                  <c:v>0.13106796116504854</c:v>
                </c:pt>
                <c:pt idx="6">
                  <c:v>8.5836909871244635E-2</c:v>
                </c:pt>
                <c:pt idx="7">
                  <c:v>7.1146245059288543E-2</c:v>
                </c:pt>
                <c:pt idx="8">
                  <c:v>8.4870848708487087E-2</c:v>
                </c:pt>
                <c:pt idx="9">
                  <c:v>5.4421768707482991E-2</c:v>
                </c:pt>
                <c:pt idx="10">
                  <c:v>3.5483870967741936E-2</c:v>
                </c:pt>
                <c:pt idx="11">
                  <c:v>2.1806853582554516E-2</c:v>
                </c:pt>
                <c:pt idx="12">
                  <c:v>5.1829268292682924E-2</c:v>
                </c:pt>
              </c:numCache>
            </c:numRef>
          </c:val>
          <c:extLst>
            <c:ext xmlns:c16="http://schemas.microsoft.com/office/drawing/2014/chart" uri="{C3380CC4-5D6E-409C-BE32-E72D297353CC}">
              <c16:uniqueId val="{00000002-F7C0-4CFF-89A6-F317CD5C8009}"/>
            </c:ext>
          </c:extLst>
        </c:ser>
        <c:ser>
          <c:idx val="3"/>
          <c:order val="3"/>
          <c:tx>
            <c:strRef>
              <c:f>'Pivot 2'!$E$3</c:f>
              <c:strCache>
                <c:ptCount val="1"/>
                <c:pt idx="0">
                  <c:v>%mixed leaving/Joining</c:v>
                </c:pt>
              </c:strCache>
            </c:strRef>
          </c:tx>
          <c:spPr>
            <a:solidFill>
              <a:schemeClr val="bg1">
                <a:lumMod val="50000"/>
              </a:schemeClr>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2'!$E$4:$E$17</c:f>
              <c:numCache>
                <c:formatCode>0.0%</c:formatCode>
                <c:ptCount val="13"/>
                <c:pt idx="0">
                  <c:v>0</c:v>
                </c:pt>
                <c:pt idx="1">
                  <c:v>-1.9867549668874173E-2</c:v>
                </c:pt>
                <c:pt idx="2">
                  <c:v>-8.1081081081081086E-2</c:v>
                </c:pt>
                <c:pt idx="3">
                  <c:v>-1.4705882352941176E-2</c:v>
                </c:pt>
                <c:pt idx="4">
                  <c:v>-7.462686567164179E-3</c:v>
                </c:pt>
                <c:pt idx="5">
                  <c:v>7.5187969924812026E-3</c:v>
                </c:pt>
                <c:pt idx="6">
                  <c:v>-7.462686567164179E-3</c:v>
                </c:pt>
                <c:pt idx="7">
                  <c:v>-2.2556390977443608E-2</c:v>
                </c:pt>
                <c:pt idx="8">
                  <c:v>8.461538461538462E-2</c:v>
                </c:pt>
                <c:pt idx="9">
                  <c:v>7.0921985815602842E-2</c:v>
                </c:pt>
                <c:pt idx="10">
                  <c:v>1.3245033112582781E-2</c:v>
                </c:pt>
                <c:pt idx="11">
                  <c:v>6.5359477124183009E-3</c:v>
                </c:pt>
                <c:pt idx="12">
                  <c:v>5.1948051948051951E-2</c:v>
                </c:pt>
              </c:numCache>
            </c:numRef>
          </c:val>
          <c:extLst>
            <c:ext xmlns:c16="http://schemas.microsoft.com/office/drawing/2014/chart" uri="{C3380CC4-5D6E-409C-BE32-E72D297353CC}">
              <c16:uniqueId val="{00000003-F7C0-4CFF-89A6-F317CD5C8009}"/>
            </c:ext>
          </c:extLst>
        </c:ser>
        <c:dLbls>
          <c:showLegendKey val="0"/>
          <c:showVal val="0"/>
          <c:showCatName val="0"/>
          <c:showSerName val="0"/>
          <c:showPercent val="0"/>
          <c:showBubbleSize val="0"/>
        </c:dLbls>
        <c:gapWidth val="182"/>
        <c:axId val="1872450079"/>
        <c:axId val="1872452991"/>
      </c:barChart>
      <c:catAx>
        <c:axId val="18724500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2452991"/>
        <c:crosses val="autoZero"/>
        <c:auto val="1"/>
        <c:lblAlgn val="ctr"/>
        <c:lblOffset val="100"/>
        <c:noMultiLvlLbl val="0"/>
      </c:catAx>
      <c:valAx>
        <c:axId val="1872452991"/>
        <c:scaling>
          <c:orientation val="minMax"/>
        </c:scaling>
        <c:delete val="0"/>
        <c:axPos val="b"/>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2450079"/>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TABLE!PivotTable3</c:name>
    <c:fmtId val="4"/>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solidFill>
                  <a:srgbClr val="FF0000"/>
                </a:solidFill>
              </a:rPr>
              <a:t>Pct</a:t>
            </a:r>
            <a:r>
              <a:rPr lang="en-US" baseline="0">
                <a:solidFill>
                  <a:srgbClr val="FF0000"/>
                </a:solidFill>
              </a:rPr>
              <a:t> of Ethnic Minorities</a:t>
            </a:r>
            <a:endParaRPr lang="en-US">
              <a:solidFill>
                <a:srgbClr val="FF0000"/>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6">
              <a:alpha val="85000"/>
            </a:schemeClr>
          </a:solidFill>
          <a:ln w="31750" cap="rnd" cmpd="sng" algn="ctr">
            <a:solidFill>
              <a:srgbClr val="FF0000"/>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alpha val="85000"/>
            </a:schemeClr>
          </a:solidFill>
          <a:ln w="31750" cap="rnd" cmpd="sng" algn="ctr">
            <a:solidFill>
              <a:srgbClr val="FF0000"/>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31750" cap="rnd">
            <a:solidFill>
              <a:srgbClr val="FF0000"/>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8312342740103213E-2"/>
          <c:y val="0.19432903333891774"/>
          <c:w val="0.89524023038786815"/>
          <c:h val="0.69827172645086033"/>
        </c:manualLayout>
      </c:layout>
      <c:lineChart>
        <c:grouping val="stacked"/>
        <c:varyColors val="0"/>
        <c:ser>
          <c:idx val="0"/>
          <c:order val="0"/>
          <c:tx>
            <c:strRef>
              <c:f>'PIVOT TABLE'!$B$3</c:f>
              <c:strCache>
                <c:ptCount val="1"/>
                <c:pt idx="0">
                  <c:v>Total</c:v>
                </c:pt>
              </c:strCache>
            </c:strRef>
          </c:tx>
          <c:spPr>
            <a:ln w="31750" cap="rnd">
              <a:solidFill>
                <a:srgbClr val="FF0000"/>
              </a:solidFill>
              <a:round/>
            </a:ln>
            <a:effectLst/>
          </c:spPr>
          <c:marker>
            <c:symbol val="circle"/>
            <c:size val="17"/>
            <c:spPr>
              <a:solidFill>
                <a:schemeClr val="accent6"/>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TABLE'!$B$4:$B$17</c:f>
              <c:numCache>
                <c:formatCode>0.0%</c:formatCode>
                <c:ptCount val="13"/>
                <c:pt idx="0">
                  <c:v>9.8800959232613908E-2</c:v>
                </c:pt>
                <c:pt idx="1">
                  <c:v>0.1016745212072596</c:v>
                </c:pt>
                <c:pt idx="2">
                  <c:v>0.10278936964638699</c:v>
                </c:pt>
                <c:pt idx="3">
                  <c:v>0.10153916838961635</c:v>
                </c:pt>
                <c:pt idx="4">
                  <c:v>0.10183443085606773</c:v>
                </c:pt>
                <c:pt idx="5">
                  <c:v>0.10555289612254667</c:v>
                </c:pt>
                <c:pt idx="6">
                  <c:v>0.11083713475527061</c:v>
                </c:pt>
                <c:pt idx="7">
                  <c:v>0.11426040744021258</c:v>
                </c:pt>
                <c:pt idx="8">
                  <c:v>0.12985055883461008</c:v>
                </c:pt>
                <c:pt idx="9">
                  <c:v>0.13378739965945025</c:v>
                </c:pt>
                <c:pt idx="10">
                  <c:v>0.140220488046575</c:v>
                </c:pt>
                <c:pt idx="11">
                  <c:v>0.14888079125455492</c:v>
                </c:pt>
                <c:pt idx="12">
                  <c:v>0.16314881189433161</c:v>
                </c:pt>
              </c:numCache>
            </c:numRef>
          </c:val>
          <c:smooth val="0"/>
          <c:extLst>
            <c:ext xmlns:c16="http://schemas.microsoft.com/office/drawing/2014/chart" uri="{C3380CC4-5D6E-409C-BE32-E72D297353CC}">
              <c16:uniqueId val="{00000000-2E61-4FDB-9B04-4F193C034933}"/>
            </c:ext>
          </c:extLst>
        </c:ser>
        <c:dLbls>
          <c:dLblPos val="ctr"/>
          <c:showLegendKey val="0"/>
          <c:showVal val="1"/>
          <c:showCatName val="0"/>
          <c:showSerName val="0"/>
          <c:showPercent val="0"/>
          <c:showBubbleSize val="0"/>
        </c:dLbls>
        <c:marker val="1"/>
        <c:smooth val="0"/>
        <c:axId val="1710109887"/>
        <c:axId val="1710110719"/>
      </c:lineChart>
      <c:catAx>
        <c:axId val="171010988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1" i="0" u="none" strike="noStrike" kern="1200" cap="all" baseline="0">
                <a:solidFill>
                  <a:schemeClr val="dk1">
                    <a:lumMod val="75000"/>
                    <a:lumOff val="25000"/>
                  </a:schemeClr>
                </a:solidFill>
                <a:latin typeface="+mn-lt"/>
                <a:ea typeface="+mn-ea"/>
                <a:cs typeface="+mn-cs"/>
              </a:defRPr>
            </a:pPr>
            <a:endParaRPr lang="en-US"/>
          </a:p>
        </c:txPr>
        <c:crossAx val="1710110719"/>
        <c:crosses val="autoZero"/>
        <c:auto val="1"/>
        <c:lblAlgn val="ctr"/>
        <c:lblOffset val="100"/>
        <c:noMultiLvlLbl val="0"/>
      </c:catAx>
      <c:valAx>
        <c:axId val="1710110719"/>
        <c:scaling>
          <c:orientation val="minMax"/>
        </c:scaling>
        <c:delete val="1"/>
        <c:axPos val="l"/>
        <c:numFmt formatCode="0.0%" sourceLinked="1"/>
        <c:majorTickMark val="none"/>
        <c:minorTickMark val="none"/>
        <c:tickLblPos val="nextTo"/>
        <c:crossAx val="1710109887"/>
        <c:crosses val="autoZero"/>
        <c:crossBetween val="between"/>
      </c:valAx>
      <c:spPr>
        <a:solidFill>
          <a:schemeClr val="tx1"/>
        </a:solid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TABLE!PivotTable9</c:name>
    <c:fmtId val="5"/>
  </c:pivotSource>
  <c:chart>
    <c:title>
      <c:tx>
        <c:rich>
          <a:bodyPr rot="0" spcFirstLastPara="1" vertOverflow="ellipsis" vert="horz" wrap="square" anchor="ctr" anchorCtr="1"/>
          <a:lstStyle/>
          <a:p>
            <a:pPr algn="ctr">
              <a:defRPr sz="1400" b="0" i="0" u="none" strike="noStrike" kern="1200" spc="0" baseline="0">
                <a:solidFill>
                  <a:srgbClr val="FF0000"/>
                </a:solidFill>
                <a:latin typeface="+mn-lt"/>
                <a:ea typeface="+mn-ea"/>
                <a:cs typeface="+mn-cs"/>
              </a:defRPr>
            </a:pPr>
            <a:r>
              <a:rPr lang="en-GB" sz="1800" b="1">
                <a:solidFill>
                  <a:srgbClr val="FF0000"/>
                </a:solidFill>
              </a:rPr>
              <a:t>Composition</a:t>
            </a:r>
            <a:r>
              <a:rPr lang="en-GB" sz="1800" b="1" baseline="0">
                <a:solidFill>
                  <a:srgbClr val="FF0000"/>
                </a:solidFill>
              </a:rPr>
              <a:t> of the Army Ethnic Minorities</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lgn="ctr">
            <a:defRPr sz="1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B050"/>
          </a:solidFill>
          <a:ln>
            <a:noFill/>
          </a:ln>
          <a:effectLst/>
        </c:spPr>
      </c:pivotFmt>
      <c:pivotFmt>
        <c:idx val="5"/>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c:spPr>
      </c:pivotFmt>
      <c:pivotFmt>
        <c:idx val="1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00B050"/>
          </a:solidFill>
          <a:ln>
            <a:noFill/>
          </a:ln>
          <a:effectLst/>
        </c:spPr>
      </c:pivotFmt>
    </c:pivotFmts>
    <c:plotArea>
      <c:layout/>
      <c:barChart>
        <c:barDir val="col"/>
        <c:grouping val="clustered"/>
        <c:varyColors val="0"/>
        <c:ser>
          <c:idx val="0"/>
          <c:order val="0"/>
          <c:tx>
            <c:strRef>
              <c:f>'PIVOT TABLE'!$B$21</c:f>
              <c:strCache>
                <c:ptCount val="1"/>
                <c:pt idx="0">
                  <c:v> Black</c:v>
                </c:pt>
              </c:strCache>
            </c:strRef>
          </c:tx>
          <c:spPr>
            <a:solidFill>
              <a:schemeClr val="tx1"/>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TABLE'!$B$22:$B$35</c:f>
              <c:numCache>
                <c:formatCode>General</c:formatCode>
                <c:ptCount val="13"/>
                <c:pt idx="0">
                  <c:v>6460</c:v>
                </c:pt>
                <c:pt idx="1">
                  <c:v>6240</c:v>
                </c:pt>
                <c:pt idx="2">
                  <c:v>5680</c:v>
                </c:pt>
                <c:pt idx="3">
                  <c:v>5080</c:v>
                </c:pt>
                <c:pt idx="4">
                  <c:v>4750</c:v>
                </c:pt>
                <c:pt idx="5">
                  <c:v>4620</c:v>
                </c:pt>
                <c:pt idx="6">
                  <c:v>4530</c:v>
                </c:pt>
                <c:pt idx="7">
                  <c:v>4430</c:v>
                </c:pt>
                <c:pt idx="8">
                  <c:v>5210</c:v>
                </c:pt>
                <c:pt idx="9">
                  <c:v>5540</c:v>
                </c:pt>
                <c:pt idx="10">
                  <c:v>5660</c:v>
                </c:pt>
                <c:pt idx="11">
                  <c:v>5670</c:v>
                </c:pt>
                <c:pt idx="12">
                  <c:v>6090</c:v>
                </c:pt>
              </c:numCache>
            </c:numRef>
          </c:val>
          <c:extLst>
            <c:ext xmlns:c16="http://schemas.microsoft.com/office/drawing/2014/chart" uri="{C3380CC4-5D6E-409C-BE32-E72D297353CC}">
              <c16:uniqueId val="{00000000-A869-4B8C-8FAF-A138343CDECD}"/>
            </c:ext>
          </c:extLst>
        </c:ser>
        <c:ser>
          <c:idx val="1"/>
          <c:order val="1"/>
          <c:tx>
            <c:strRef>
              <c:f>'PIVOT TABLE'!$C$21</c:f>
              <c:strCache>
                <c:ptCount val="1"/>
                <c:pt idx="0">
                  <c:v> Asian</c:v>
                </c:pt>
              </c:strCache>
            </c:strRef>
          </c:tx>
          <c:spPr>
            <a:solidFill>
              <a:srgbClr val="FFFF00"/>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TABLE'!$C$22:$C$35</c:f>
              <c:numCache>
                <c:formatCode>General</c:formatCode>
                <c:ptCount val="13"/>
                <c:pt idx="0">
                  <c:v>1610</c:v>
                </c:pt>
                <c:pt idx="1">
                  <c:v>1740</c:v>
                </c:pt>
                <c:pt idx="2">
                  <c:v>1740</c:v>
                </c:pt>
                <c:pt idx="3">
                  <c:v>1900</c:v>
                </c:pt>
                <c:pt idx="4">
                  <c:v>2060</c:v>
                </c:pt>
                <c:pt idx="5">
                  <c:v>2330</c:v>
                </c:pt>
                <c:pt idx="6">
                  <c:v>2530</c:v>
                </c:pt>
                <c:pt idx="7">
                  <c:v>2710</c:v>
                </c:pt>
                <c:pt idx="8">
                  <c:v>2940</c:v>
                </c:pt>
                <c:pt idx="9">
                  <c:v>3100</c:v>
                </c:pt>
                <c:pt idx="10">
                  <c:v>3210</c:v>
                </c:pt>
                <c:pt idx="11">
                  <c:v>3280</c:v>
                </c:pt>
                <c:pt idx="12">
                  <c:v>3450</c:v>
                </c:pt>
              </c:numCache>
            </c:numRef>
          </c:val>
          <c:extLst>
            <c:ext xmlns:c16="http://schemas.microsoft.com/office/drawing/2014/chart" uri="{C3380CC4-5D6E-409C-BE32-E72D297353CC}">
              <c16:uniqueId val="{00000001-A869-4B8C-8FAF-A138343CDECD}"/>
            </c:ext>
          </c:extLst>
        </c:ser>
        <c:ser>
          <c:idx val="2"/>
          <c:order val="2"/>
          <c:tx>
            <c:strRef>
              <c:f>'PIVOT TABLE'!$D$21</c:f>
              <c:strCache>
                <c:ptCount val="1"/>
                <c:pt idx="0">
                  <c:v>Mixed race</c:v>
                </c:pt>
              </c:strCache>
            </c:strRef>
          </c:tx>
          <c:spPr>
            <a:solidFill>
              <a:schemeClr val="bg1">
                <a:lumMod val="50000"/>
              </a:schemeClr>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TABLE'!$D$22:$D$35</c:f>
              <c:numCache>
                <c:formatCode>General</c:formatCode>
                <c:ptCount val="13"/>
                <c:pt idx="0">
                  <c:v>1510</c:v>
                </c:pt>
                <c:pt idx="1">
                  <c:v>1480</c:v>
                </c:pt>
                <c:pt idx="2">
                  <c:v>1360</c:v>
                </c:pt>
                <c:pt idx="3">
                  <c:v>1340</c:v>
                </c:pt>
                <c:pt idx="4">
                  <c:v>1330</c:v>
                </c:pt>
                <c:pt idx="5">
                  <c:v>1340</c:v>
                </c:pt>
                <c:pt idx="6">
                  <c:v>1330</c:v>
                </c:pt>
                <c:pt idx="7">
                  <c:v>1300</c:v>
                </c:pt>
                <c:pt idx="8">
                  <c:v>1410</c:v>
                </c:pt>
                <c:pt idx="9">
                  <c:v>1510</c:v>
                </c:pt>
                <c:pt idx="10">
                  <c:v>1530</c:v>
                </c:pt>
                <c:pt idx="11">
                  <c:v>1540</c:v>
                </c:pt>
                <c:pt idx="12">
                  <c:v>1620</c:v>
                </c:pt>
              </c:numCache>
            </c:numRef>
          </c:val>
          <c:extLst>
            <c:ext xmlns:c16="http://schemas.microsoft.com/office/drawing/2014/chart" uri="{C3380CC4-5D6E-409C-BE32-E72D297353CC}">
              <c16:uniqueId val="{00000002-A869-4B8C-8FAF-A138343CDECD}"/>
            </c:ext>
          </c:extLst>
        </c:ser>
        <c:ser>
          <c:idx val="3"/>
          <c:order val="3"/>
          <c:tx>
            <c:strRef>
              <c:f>'PIVOT TABLE'!$E$21</c:f>
              <c:strCache>
                <c:ptCount val="1"/>
                <c:pt idx="0">
                  <c:v>Others</c:v>
                </c:pt>
              </c:strCache>
            </c:strRef>
          </c:tx>
          <c:spPr>
            <a:solidFill>
              <a:schemeClr val="accent6">
                <a:lumMod val="75000"/>
              </a:schemeClr>
            </a:solidFill>
            <a:ln>
              <a:noFill/>
            </a:ln>
            <a:effectLst/>
          </c:spPr>
          <c:invertIfNegative val="0"/>
          <c:dPt>
            <c:idx val="0"/>
            <c:invertIfNegative val="0"/>
            <c:bubble3D val="0"/>
            <c:extLst>
              <c:ext xmlns:c16="http://schemas.microsoft.com/office/drawing/2014/chart" uri="{C3380CC4-5D6E-409C-BE32-E72D297353CC}">
                <c16:uniqueId val="{00000001-E75F-4B45-9308-EAD4593BAAC0}"/>
              </c:ext>
            </c:extLst>
          </c:dPt>
          <c:dPt>
            <c:idx val="12"/>
            <c:invertIfNegative val="0"/>
            <c:bubble3D val="0"/>
            <c:spPr>
              <a:solidFill>
                <a:srgbClr val="00B050"/>
              </a:solidFill>
              <a:ln>
                <a:noFill/>
              </a:ln>
              <a:effectLst/>
            </c:spPr>
            <c:extLst>
              <c:ext xmlns:c16="http://schemas.microsoft.com/office/drawing/2014/chart" uri="{C3380CC4-5D6E-409C-BE32-E72D297353CC}">
                <c16:uniqueId val="{00000004-A869-4B8C-8FAF-A138343CDECD}"/>
              </c:ext>
            </c:extLst>
          </c:dPt>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TABLE'!$E$22:$E$35</c:f>
              <c:numCache>
                <c:formatCode>General</c:formatCode>
                <c:ptCount val="13"/>
                <c:pt idx="0">
                  <c:v>720</c:v>
                </c:pt>
                <c:pt idx="1">
                  <c:v>670</c:v>
                </c:pt>
                <c:pt idx="2">
                  <c:v>590</c:v>
                </c:pt>
                <c:pt idx="3">
                  <c:v>520</c:v>
                </c:pt>
                <c:pt idx="4">
                  <c:v>520</c:v>
                </c:pt>
                <c:pt idx="5">
                  <c:v>540</c:v>
                </c:pt>
                <c:pt idx="6">
                  <c:v>600</c:v>
                </c:pt>
                <c:pt idx="7">
                  <c:v>590</c:v>
                </c:pt>
                <c:pt idx="8">
                  <c:v>780</c:v>
                </c:pt>
                <c:pt idx="9">
                  <c:v>860</c:v>
                </c:pt>
                <c:pt idx="10">
                  <c:v>920</c:v>
                </c:pt>
                <c:pt idx="11">
                  <c:v>950</c:v>
                </c:pt>
                <c:pt idx="12">
                  <c:v>1130</c:v>
                </c:pt>
              </c:numCache>
            </c:numRef>
          </c:val>
          <c:extLst>
            <c:ext xmlns:c16="http://schemas.microsoft.com/office/drawing/2014/chart" uri="{C3380CC4-5D6E-409C-BE32-E72D297353CC}">
              <c16:uniqueId val="{00000005-A869-4B8C-8FAF-A138343CDECD}"/>
            </c:ext>
          </c:extLst>
        </c:ser>
        <c:dLbls>
          <c:showLegendKey val="0"/>
          <c:showVal val="0"/>
          <c:showCatName val="0"/>
          <c:showSerName val="0"/>
          <c:showPercent val="0"/>
          <c:showBubbleSize val="0"/>
        </c:dLbls>
        <c:gapWidth val="219"/>
        <c:overlap val="-27"/>
        <c:axId val="1815921167"/>
        <c:axId val="1815912431"/>
      </c:barChart>
      <c:catAx>
        <c:axId val="1815921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912431"/>
        <c:crosses val="autoZero"/>
        <c:auto val="1"/>
        <c:lblAlgn val="ctr"/>
        <c:lblOffset val="100"/>
        <c:noMultiLvlLbl val="0"/>
      </c:catAx>
      <c:valAx>
        <c:axId val="1815912431"/>
        <c:scaling>
          <c:orientation val="minMax"/>
        </c:scaling>
        <c:delete val="1"/>
        <c:axPos val="l"/>
        <c:numFmt formatCode="General" sourceLinked="1"/>
        <c:majorTickMark val="none"/>
        <c:minorTickMark val="none"/>
        <c:tickLblPos val="nextTo"/>
        <c:crossAx val="1815921167"/>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TABLE!PivotTable11</c:name>
    <c:fmtId val="10"/>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GB" sz="1800" b="1">
                <a:solidFill>
                  <a:srgbClr val="FF0000"/>
                </a:solidFill>
              </a:rPr>
              <a:t>Pct</a:t>
            </a:r>
            <a:r>
              <a:rPr lang="en-GB" sz="1800" b="1" baseline="0">
                <a:solidFill>
                  <a:srgbClr val="FF0000"/>
                </a:solidFill>
              </a:rPr>
              <a:t> Composition of the Army</a:t>
            </a:r>
            <a:endParaRPr lang="en-GB" sz="1800" b="1">
              <a:solidFill>
                <a:srgbClr val="FF0000"/>
              </a:solidFill>
            </a:endParaRPr>
          </a:p>
        </c:rich>
      </c:tx>
      <c:layout>
        <c:manualLayout>
          <c:xMode val="edge"/>
          <c:yMode val="edge"/>
          <c:x val="0.2423973612209365"/>
          <c:y val="2.797761790567545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165048118985126"/>
          <c:y val="0.13361811751349936"/>
          <c:w val="0.66698359580052491"/>
          <c:h val="0.4331909412432503"/>
        </c:manualLayout>
      </c:layout>
      <c:barChart>
        <c:barDir val="col"/>
        <c:grouping val="clustered"/>
        <c:varyColors val="0"/>
        <c:ser>
          <c:idx val="0"/>
          <c:order val="0"/>
          <c:tx>
            <c:strRef>
              <c:f>'PIVOT TABLE'!$B$59</c:f>
              <c:strCache>
                <c:ptCount val="1"/>
                <c:pt idx="0">
                  <c:v>  White%</c:v>
                </c:pt>
              </c:strCache>
            </c:strRef>
          </c:tx>
          <c:spPr>
            <a:solidFill>
              <a:schemeClr val="bg1"/>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TABLE'!$B$60:$B$73</c:f>
              <c:numCache>
                <c:formatCode>0.0%</c:formatCode>
                <c:ptCount val="13"/>
                <c:pt idx="0">
                  <c:v>0.89822541966426861</c:v>
                </c:pt>
                <c:pt idx="1">
                  <c:v>0.8959189812493733</c:v>
                </c:pt>
                <c:pt idx="2">
                  <c:v>0.89534372940918072</c:v>
                </c:pt>
                <c:pt idx="3">
                  <c:v>0.89696760854583046</c:v>
                </c:pt>
                <c:pt idx="4">
                  <c:v>0.89593132643461904</c:v>
                </c:pt>
                <c:pt idx="5">
                  <c:v>0.89313068453805644</c:v>
                </c:pt>
                <c:pt idx="6">
                  <c:v>0.88669707804216491</c:v>
                </c:pt>
                <c:pt idx="7">
                  <c:v>0.88282930532709103</c:v>
                </c:pt>
                <c:pt idx="8">
                  <c:v>0.86688434007283688</c:v>
                </c:pt>
                <c:pt idx="9">
                  <c:v>0.86353685234736077</c:v>
                </c:pt>
                <c:pt idx="10">
                  <c:v>0.85804533630620583</c:v>
                </c:pt>
                <c:pt idx="11">
                  <c:v>0.84942738157209785</c:v>
                </c:pt>
                <c:pt idx="12">
                  <c:v>0.83512544802867383</c:v>
                </c:pt>
              </c:numCache>
            </c:numRef>
          </c:val>
          <c:extLst>
            <c:ext xmlns:c16="http://schemas.microsoft.com/office/drawing/2014/chart" uri="{C3380CC4-5D6E-409C-BE32-E72D297353CC}">
              <c16:uniqueId val="{00000000-CE71-4CAC-A3AF-C418E0460EF4}"/>
            </c:ext>
          </c:extLst>
        </c:ser>
        <c:ser>
          <c:idx val="1"/>
          <c:order val="1"/>
          <c:tx>
            <c:strRef>
              <c:f>'PIVOT TABLE'!$C$59</c:f>
              <c:strCache>
                <c:ptCount val="1"/>
                <c:pt idx="0">
                  <c:v>Black%</c:v>
                </c:pt>
              </c:strCache>
            </c:strRef>
          </c:tx>
          <c:spPr>
            <a:solidFill>
              <a:schemeClr val="tx1"/>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TABLE'!$C$60:$C$73</c:f>
              <c:numCache>
                <c:formatCode>0.0%</c:formatCode>
                <c:ptCount val="13"/>
                <c:pt idx="0">
                  <c:v>6.1966426858513189E-2</c:v>
                </c:pt>
                <c:pt idx="1">
                  <c:v>6.256893612754437E-2</c:v>
                </c:pt>
                <c:pt idx="2">
                  <c:v>6.2376455084559634E-2</c:v>
                </c:pt>
                <c:pt idx="3">
                  <c:v>5.8350562830232024E-2</c:v>
                </c:pt>
                <c:pt idx="4">
                  <c:v>5.585606773283161E-2</c:v>
                </c:pt>
                <c:pt idx="5">
                  <c:v>5.5289612254667303E-2</c:v>
                </c:pt>
                <c:pt idx="6">
                  <c:v>5.5850080138084082E-2</c:v>
                </c:pt>
                <c:pt idx="7">
                  <c:v>5.6054662786283689E-2</c:v>
                </c:pt>
                <c:pt idx="8">
                  <c:v>6.5427602662313192E-2</c:v>
                </c:pt>
                <c:pt idx="9">
                  <c:v>6.7380199464850396E-2</c:v>
                </c:pt>
                <c:pt idx="10">
                  <c:v>7.0110244023287499E-2</c:v>
                </c:pt>
                <c:pt idx="11">
                  <c:v>7.3789692868297757E-2</c:v>
                </c:pt>
                <c:pt idx="12">
                  <c:v>8.084428514536042E-2</c:v>
                </c:pt>
              </c:numCache>
            </c:numRef>
          </c:val>
          <c:extLst>
            <c:ext xmlns:c16="http://schemas.microsoft.com/office/drawing/2014/chart" uri="{C3380CC4-5D6E-409C-BE32-E72D297353CC}">
              <c16:uniqueId val="{00000001-CE71-4CAC-A3AF-C418E0460EF4}"/>
            </c:ext>
          </c:extLst>
        </c:ser>
        <c:ser>
          <c:idx val="2"/>
          <c:order val="2"/>
          <c:tx>
            <c:strRef>
              <c:f>'PIVOT TABLE'!$D$59</c:f>
              <c:strCache>
                <c:ptCount val="1"/>
                <c:pt idx="0">
                  <c:v> Asian%</c:v>
                </c:pt>
              </c:strCache>
            </c:strRef>
          </c:tx>
          <c:spPr>
            <a:solidFill>
              <a:srgbClr val="FFFF0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TABLE'!$D$60:$D$73</c:f>
              <c:numCache>
                <c:formatCode>0.0%</c:formatCode>
                <c:ptCount val="13"/>
                <c:pt idx="0">
                  <c:v>1.5443645083932854E-2</c:v>
                </c:pt>
                <c:pt idx="1">
                  <c:v>1.744710718941141E-2</c:v>
                </c:pt>
                <c:pt idx="2">
                  <c:v>1.9108280254777069E-2</c:v>
                </c:pt>
                <c:pt idx="3">
                  <c:v>2.1824029405008039E-2</c:v>
                </c:pt>
                <c:pt idx="4">
                  <c:v>2.4223894637817496E-2</c:v>
                </c:pt>
                <c:pt idx="5">
                  <c:v>2.7884155098133079E-2</c:v>
                </c:pt>
                <c:pt idx="6">
                  <c:v>3.1192208112439897E-2</c:v>
                </c:pt>
                <c:pt idx="7">
                  <c:v>3.4290775654814629E-2</c:v>
                </c:pt>
                <c:pt idx="8">
                  <c:v>3.6920758508099963E-2</c:v>
                </c:pt>
                <c:pt idx="9">
                  <c:v>3.7703721722208705E-2</c:v>
                </c:pt>
                <c:pt idx="10">
                  <c:v>3.9762170196952808E-2</c:v>
                </c:pt>
                <c:pt idx="11">
                  <c:v>4.2686100989068193E-2</c:v>
                </c:pt>
                <c:pt idx="12">
                  <c:v>4.5798486658701711E-2</c:v>
                </c:pt>
              </c:numCache>
            </c:numRef>
          </c:val>
          <c:extLst>
            <c:ext xmlns:c16="http://schemas.microsoft.com/office/drawing/2014/chart" uri="{C3380CC4-5D6E-409C-BE32-E72D297353CC}">
              <c16:uniqueId val="{00000002-CE71-4CAC-A3AF-C418E0460EF4}"/>
            </c:ext>
          </c:extLst>
        </c:ser>
        <c:ser>
          <c:idx val="3"/>
          <c:order val="3"/>
          <c:tx>
            <c:strRef>
              <c:f>'PIVOT TABLE'!$E$59</c:f>
              <c:strCache>
                <c:ptCount val="1"/>
                <c:pt idx="0">
                  <c:v>Mixed %</c:v>
                </c:pt>
              </c:strCache>
            </c:strRef>
          </c:tx>
          <c:spPr>
            <a:solidFill>
              <a:schemeClr val="bg1">
                <a:lumMod val="50000"/>
              </a:schemeClr>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TABLE'!$E$60:$E$73</c:f>
              <c:numCache>
                <c:formatCode>0.0%</c:formatCode>
                <c:ptCount val="13"/>
                <c:pt idx="0">
                  <c:v>1.448441247002398E-2</c:v>
                </c:pt>
                <c:pt idx="1">
                  <c:v>1.4840068184097062E-2</c:v>
                </c:pt>
                <c:pt idx="2">
                  <c:v>1.4935207555457939E-2</c:v>
                </c:pt>
                <c:pt idx="3">
                  <c:v>1.5391683896163565E-2</c:v>
                </c:pt>
                <c:pt idx="4">
                  <c:v>1.563969896519285E-2</c:v>
                </c:pt>
                <c:pt idx="5">
                  <c:v>1.6036381043561514E-2</c:v>
                </c:pt>
                <c:pt idx="6">
                  <c:v>1.6397484897053383E-2</c:v>
                </c:pt>
                <c:pt idx="7">
                  <c:v>1.6449449576110338E-2</c:v>
                </c:pt>
                <c:pt idx="8">
                  <c:v>1.7706894386537737E-2</c:v>
                </c:pt>
                <c:pt idx="9">
                  <c:v>1.8365361225979079E-2</c:v>
                </c:pt>
                <c:pt idx="10">
                  <c:v>1.89520624303233E-2</c:v>
                </c:pt>
                <c:pt idx="11">
                  <c:v>2.00416449765747E-2</c:v>
                </c:pt>
                <c:pt idx="12">
                  <c:v>2.1505376344086023E-2</c:v>
                </c:pt>
              </c:numCache>
            </c:numRef>
          </c:val>
          <c:extLst>
            <c:ext xmlns:c16="http://schemas.microsoft.com/office/drawing/2014/chart" uri="{C3380CC4-5D6E-409C-BE32-E72D297353CC}">
              <c16:uniqueId val="{00000003-CE71-4CAC-A3AF-C418E0460EF4}"/>
            </c:ext>
          </c:extLst>
        </c:ser>
        <c:ser>
          <c:idx val="4"/>
          <c:order val="4"/>
          <c:tx>
            <c:strRef>
              <c:f>'PIVOT TABLE'!$F$59</c:f>
              <c:strCache>
                <c:ptCount val="1"/>
                <c:pt idx="0">
                  <c:v> Other%</c:v>
                </c:pt>
              </c:strCache>
            </c:strRef>
          </c:tx>
          <c:spPr>
            <a:solidFill>
              <a:srgbClr val="00B05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TABLE'!$F$60:$F$73</c:f>
              <c:numCache>
                <c:formatCode>0.0%</c:formatCode>
                <c:ptCount val="13"/>
                <c:pt idx="0">
                  <c:v>6.9064748201438852E-3</c:v>
                </c:pt>
                <c:pt idx="1">
                  <c:v>6.7181389752331297E-3</c:v>
                </c:pt>
                <c:pt idx="2">
                  <c:v>6.4792444542060177E-3</c:v>
                </c:pt>
                <c:pt idx="3">
                  <c:v>5.9728922582127269E-3</c:v>
                </c:pt>
                <c:pt idx="4">
                  <c:v>6.1147695202257765E-3</c:v>
                </c:pt>
                <c:pt idx="5">
                  <c:v>6.4624222115844902E-3</c:v>
                </c:pt>
                <c:pt idx="6">
                  <c:v>7.3973616076932558E-3</c:v>
                </c:pt>
                <c:pt idx="7">
                  <c:v>7.4655194230039221E-3</c:v>
                </c:pt>
                <c:pt idx="8">
                  <c:v>9.7953032776591734E-3</c:v>
                </c:pt>
                <c:pt idx="9">
                  <c:v>1.0459742155193383E-2</c:v>
                </c:pt>
                <c:pt idx="10">
                  <c:v>1.1396011396011397E-2</c:v>
                </c:pt>
                <c:pt idx="11">
                  <c:v>1.2363352420614263E-2</c:v>
                </c:pt>
                <c:pt idx="12">
                  <c:v>1.500066374618346E-2</c:v>
                </c:pt>
              </c:numCache>
            </c:numRef>
          </c:val>
          <c:extLst>
            <c:ext xmlns:c16="http://schemas.microsoft.com/office/drawing/2014/chart" uri="{C3380CC4-5D6E-409C-BE32-E72D297353CC}">
              <c16:uniqueId val="{00000004-CE71-4CAC-A3AF-C418E0460EF4}"/>
            </c:ext>
          </c:extLst>
        </c:ser>
        <c:ser>
          <c:idx val="5"/>
          <c:order val="5"/>
          <c:tx>
            <c:strRef>
              <c:f>'PIVOT TABLE'!$G$59</c:f>
              <c:strCache>
                <c:ptCount val="1"/>
                <c:pt idx="0">
                  <c:v> Unknown%</c:v>
                </c:pt>
              </c:strCache>
            </c:strRef>
          </c:tx>
          <c:spPr>
            <a:solidFill>
              <a:srgbClr val="FF000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TABLE'!$G$60:$G$73</c:f>
              <c:numCache>
                <c:formatCode>0.0%</c:formatCode>
                <c:ptCount val="13"/>
                <c:pt idx="0">
                  <c:v>2.9736211031175059E-3</c:v>
                </c:pt>
                <c:pt idx="1">
                  <c:v>2.406497543367091E-3</c:v>
                </c:pt>
                <c:pt idx="2">
                  <c:v>1.8669009444322424E-3</c:v>
                </c:pt>
                <c:pt idx="3">
                  <c:v>1.4932230645531817E-3</c:v>
                </c:pt>
                <c:pt idx="4">
                  <c:v>2.2342427093132644E-3</c:v>
                </c:pt>
                <c:pt idx="5">
                  <c:v>1.3164193393968406E-3</c:v>
                </c:pt>
                <c:pt idx="6">
                  <c:v>2.4657872025644189E-3</c:v>
                </c:pt>
                <c:pt idx="7">
                  <c:v>2.9102872326964443E-3</c:v>
                </c:pt>
                <c:pt idx="8">
                  <c:v>3.265101092553058E-3</c:v>
                </c:pt>
                <c:pt idx="9">
                  <c:v>2.675747993189005E-3</c:v>
                </c:pt>
                <c:pt idx="10">
                  <c:v>1.7341756472191254E-3</c:v>
                </c:pt>
                <c:pt idx="11">
                  <c:v>1.691827173347215E-3</c:v>
                </c:pt>
                <c:pt idx="12">
                  <c:v>1.7257400769945573E-3</c:v>
                </c:pt>
              </c:numCache>
            </c:numRef>
          </c:val>
          <c:extLst>
            <c:ext xmlns:c16="http://schemas.microsoft.com/office/drawing/2014/chart" uri="{C3380CC4-5D6E-409C-BE32-E72D297353CC}">
              <c16:uniqueId val="{00000005-CE71-4CAC-A3AF-C418E0460EF4}"/>
            </c:ext>
          </c:extLst>
        </c:ser>
        <c:dLbls>
          <c:showLegendKey val="0"/>
          <c:showVal val="0"/>
          <c:showCatName val="0"/>
          <c:showSerName val="0"/>
          <c:showPercent val="0"/>
          <c:showBubbleSize val="0"/>
        </c:dLbls>
        <c:gapWidth val="0"/>
        <c:overlap val="12"/>
        <c:axId val="1859431951"/>
        <c:axId val="1859436111"/>
      </c:barChart>
      <c:catAx>
        <c:axId val="1859431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859436111"/>
        <c:crosses val="autoZero"/>
        <c:auto val="1"/>
        <c:lblAlgn val="ctr"/>
        <c:lblOffset val="100"/>
        <c:noMultiLvlLbl val="0"/>
      </c:catAx>
      <c:valAx>
        <c:axId val="1859436111"/>
        <c:scaling>
          <c:orientation val="minMax"/>
        </c:scaling>
        <c:delete val="1"/>
        <c:axPos val="l"/>
        <c:numFmt formatCode="0.0%" sourceLinked="1"/>
        <c:majorTickMark val="none"/>
        <c:minorTickMark val="none"/>
        <c:tickLblPos val="nextTo"/>
        <c:crossAx val="1859431951"/>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chart" Target="../charts/chart8.xml"/><Relationship Id="rId7" Type="http://schemas.openxmlformats.org/officeDocument/2006/relationships/image" Target="../media/image4.png"/><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image" Target="../media/image3.png"/><Relationship Id="rId5" Type="http://schemas.openxmlformats.org/officeDocument/2006/relationships/image" Target="../media/image2.png"/><Relationship Id="rId10" Type="http://schemas.openxmlformats.org/officeDocument/2006/relationships/image" Target="../media/image6.png"/><Relationship Id="rId4" Type="http://schemas.openxmlformats.org/officeDocument/2006/relationships/chart" Target="../charts/chart9.xml"/><Relationship Id="rId9"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xdr:from>
      <xdr:col>6</xdr:col>
      <xdr:colOff>7620</xdr:colOff>
      <xdr:row>20</xdr:row>
      <xdr:rowOff>7620</xdr:rowOff>
    </xdr:from>
    <xdr:to>
      <xdr:col>19</xdr:col>
      <xdr:colOff>68580</xdr:colOff>
      <xdr:row>32</xdr:row>
      <xdr:rowOff>118110</xdr:rowOff>
    </xdr:to>
    <xdr:graphicFrame macro="">
      <xdr:nvGraphicFramePr>
        <xdr:cNvPr id="4" name="Chart 3">
          <a:extLst>
            <a:ext uri="{FF2B5EF4-FFF2-40B4-BE49-F238E27FC236}">
              <a16:creationId xmlns:a16="http://schemas.microsoft.com/office/drawing/2014/main" id="{EA964519-81BB-4651-BB23-3EFF73CF5F5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327660</xdr:colOff>
      <xdr:row>38</xdr:row>
      <xdr:rowOff>68580</xdr:rowOff>
    </xdr:from>
    <xdr:to>
      <xdr:col>19</xdr:col>
      <xdr:colOff>304800</xdr:colOff>
      <xdr:row>51</xdr:row>
      <xdr:rowOff>171450</xdr:rowOff>
    </xdr:to>
    <xdr:graphicFrame macro="">
      <xdr:nvGraphicFramePr>
        <xdr:cNvPr id="5" name="Chart 4">
          <a:extLst>
            <a:ext uri="{FF2B5EF4-FFF2-40B4-BE49-F238E27FC236}">
              <a16:creationId xmlns:a16="http://schemas.microsoft.com/office/drawing/2014/main" id="{12B26756-A38C-40A7-A247-0CB724F7A3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502920</xdr:colOff>
      <xdr:row>1</xdr:row>
      <xdr:rowOff>60960</xdr:rowOff>
    </xdr:from>
    <xdr:to>
      <xdr:col>16</xdr:col>
      <xdr:colOff>228600</xdr:colOff>
      <xdr:row>16</xdr:row>
      <xdr:rowOff>60960</xdr:rowOff>
    </xdr:to>
    <xdr:graphicFrame macro="">
      <xdr:nvGraphicFramePr>
        <xdr:cNvPr id="6" name="Chart 5">
          <a:extLst>
            <a:ext uri="{FF2B5EF4-FFF2-40B4-BE49-F238E27FC236}">
              <a16:creationId xmlns:a16="http://schemas.microsoft.com/office/drawing/2014/main" id="{EE52FFC2-C654-450C-8D63-641CA52CE7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152400</xdr:colOff>
      <xdr:row>55</xdr:row>
      <xdr:rowOff>30480</xdr:rowOff>
    </xdr:from>
    <xdr:to>
      <xdr:col>21</xdr:col>
      <xdr:colOff>358140</xdr:colOff>
      <xdr:row>72</xdr:row>
      <xdr:rowOff>99060</xdr:rowOff>
    </xdr:to>
    <xdr:graphicFrame macro="">
      <xdr:nvGraphicFramePr>
        <xdr:cNvPr id="7" name="Chart 6">
          <a:extLst>
            <a:ext uri="{FF2B5EF4-FFF2-40B4-BE49-F238E27FC236}">
              <a16:creationId xmlns:a16="http://schemas.microsoft.com/office/drawing/2014/main" id="{F6C8180C-684D-42B4-A794-66330B6E68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266700</xdr:colOff>
      <xdr:row>0</xdr:row>
      <xdr:rowOff>129540</xdr:rowOff>
    </xdr:from>
    <xdr:to>
      <xdr:col>16</xdr:col>
      <xdr:colOff>274320</xdr:colOff>
      <xdr:row>23</xdr:row>
      <xdr:rowOff>7620</xdr:rowOff>
    </xdr:to>
    <xdr:graphicFrame macro="">
      <xdr:nvGraphicFramePr>
        <xdr:cNvPr id="3" name="Chart 2">
          <a:extLst>
            <a:ext uri="{FF2B5EF4-FFF2-40B4-BE49-F238E27FC236}">
              <a16:creationId xmlns:a16="http://schemas.microsoft.com/office/drawing/2014/main" id="{367CE26D-494E-4A2D-9EB6-C3ABFA188F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281939</xdr:colOff>
      <xdr:row>38</xdr:row>
      <xdr:rowOff>158031</xdr:rowOff>
    </xdr:from>
    <xdr:to>
      <xdr:col>32</xdr:col>
      <xdr:colOff>337157</xdr:colOff>
      <xdr:row>59</xdr:row>
      <xdr:rowOff>180118</xdr:rowOff>
    </xdr:to>
    <xdr:sp macro="" textlink="">
      <xdr:nvSpPr>
        <xdr:cNvPr id="17" name="Rectangle: Rounded Corners 16">
          <a:extLst>
            <a:ext uri="{FF2B5EF4-FFF2-40B4-BE49-F238E27FC236}">
              <a16:creationId xmlns:a16="http://schemas.microsoft.com/office/drawing/2014/main" id="{E43DC0E6-B91E-4A48-AFAA-D8EC31DC305E}"/>
            </a:ext>
          </a:extLst>
        </xdr:cNvPr>
        <xdr:cNvSpPr/>
      </xdr:nvSpPr>
      <xdr:spPr>
        <a:xfrm>
          <a:off x="2380200" y="7292118"/>
          <a:ext cx="17272000" cy="3964609"/>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20</xdr:col>
      <xdr:colOff>298174</xdr:colOff>
      <xdr:row>8</xdr:row>
      <xdr:rowOff>100329</xdr:rowOff>
    </xdr:from>
    <xdr:to>
      <xdr:col>32</xdr:col>
      <xdr:colOff>176697</xdr:colOff>
      <xdr:row>36</xdr:row>
      <xdr:rowOff>54278</xdr:rowOff>
    </xdr:to>
    <xdr:sp macro="" textlink="">
      <xdr:nvSpPr>
        <xdr:cNvPr id="8" name="Rectangle: Rounded Corners 7">
          <a:extLst>
            <a:ext uri="{FF2B5EF4-FFF2-40B4-BE49-F238E27FC236}">
              <a16:creationId xmlns:a16="http://schemas.microsoft.com/office/drawing/2014/main" id="{99B242F8-2A65-4579-9BD8-B588F8E39184}"/>
            </a:ext>
          </a:extLst>
        </xdr:cNvPr>
        <xdr:cNvSpPr/>
      </xdr:nvSpPr>
      <xdr:spPr>
        <a:xfrm>
          <a:off x="11816522" y="1602242"/>
          <a:ext cx="7377045" cy="5210645"/>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281939</xdr:colOff>
      <xdr:row>8</xdr:row>
      <xdr:rowOff>77303</xdr:rowOff>
    </xdr:from>
    <xdr:to>
      <xdr:col>20</xdr:col>
      <xdr:colOff>88347</xdr:colOff>
      <xdr:row>36</xdr:row>
      <xdr:rowOff>77304</xdr:rowOff>
    </xdr:to>
    <xdr:sp macro="" textlink="">
      <xdr:nvSpPr>
        <xdr:cNvPr id="5" name="Rectangle: Rounded Corners 4">
          <a:extLst>
            <a:ext uri="{FF2B5EF4-FFF2-40B4-BE49-F238E27FC236}">
              <a16:creationId xmlns:a16="http://schemas.microsoft.com/office/drawing/2014/main" id="{B693E2F1-A8BA-42C4-922D-272BB79C6901}"/>
            </a:ext>
          </a:extLst>
        </xdr:cNvPr>
        <xdr:cNvSpPr/>
      </xdr:nvSpPr>
      <xdr:spPr>
        <a:xfrm>
          <a:off x="2088968" y="1557760"/>
          <a:ext cx="9560008" cy="5181601"/>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xdr:col>
      <xdr:colOff>1633</xdr:colOff>
      <xdr:row>1</xdr:row>
      <xdr:rowOff>32658</xdr:rowOff>
    </xdr:from>
    <xdr:to>
      <xdr:col>4</xdr:col>
      <xdr:colOff>205740</xdr:colOff>
      <xdr:row>59</xdr:row>
      <xdr:rowOff>67416</xdr:rowOff>
    </xdr:to>
    <xdr:sp macro="" textlink="">
      <xdr:nvSpPr>
        <xdr:cNvPr id="2" name="Rectangle: Rounded Corners 1">
          <a:extLst>
            <a:ext uri="{FF2B5EF4-FFF2-40B4-BE49-F238E27FC236}">
              <a16:creationId xmlns:a16="http://schemas.microsoft.com/office/drawing/2014/main" id="{CBE20EFA-2F65-4CEC-A351-F2BB57B794ED}"/>
            </a:ext>
          </a:extLst>
        </xdr:cNvPr>
        <xdr:cNvSpPr/>
      </xdr:nvSpPr>
      <xdr:spPr>
        <a:xfrm>
          <a:off x="592840" y="216589"/>
          <a:ext cx="1412797" cy="10702758"/>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4</xdr:col>
      <xdr:colOff>281939</xdr:colOff>
      <xdr:row>1</xdr:row>
      <xdr:rowOff>137160</xdr:rowOff>
    </xdr:from>
    <xdr:to>
      <xdr:col>32</xdr:col>
      <xdr:colOff>47928</xdr:colOff>
      <xdr:row>7</xdr:row>
      <xdr:rowOff>106680</xdr:rowOff>
    </xdr:to>
    <xdr:sp macro="" textlink="">
      <xdr:nvSpPr>
        <xdr:cNvPr id="3" name="Rectangle: Rounded Corners 2">
          <a:extLst>
            <a:ext uri="{FF2B5EF4-FFF2-40B4-BE49-F238E27FC236}">
              <a16:creationId xmlns:a16="http://schemas.microsoft.com/office/drawing/2014/main" id="{F9BD2D30-B549-4E7A-BB48-4D174234CC1C}"/>
            </a:ext>
          </a:extLst>
        </xdr:cNvPr>
        <xdr:cNvSpPr/>
      </xdr:nvSpPr>
      <xdr:spPr>
        <a:xfrm>
          <a:off x="2088968" y="322217"/>
          <a:ext cx="17041617" cy="1079863"/>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530404</xdr:colOff>
      <xdr:row>10</xdr:row>
      <xdr:rowOff>32659</xdr:rowOff>
    </xdr:from>
    <xdr:to>
      <xdr:col>15</xdr:col>
      <xdr:colOff>528004</xdr:colOff>
      <xdr:row>33</xdr:row>
      <xdr:rowOff>63108</xdr:rowOff>
    </xdr:to>
    <xdr:graphicFrame macro="">
      <xdr:nvGraphicFramePr>
        <xdr:cNvPr id="4" name="Chart 3">
          <a:extLst>
            <a:ext uri="{FF2B5EF4-FFF2-40B4-BE49-F238E27FC236}">
              <a16:creationId xmlns:a16="http://schemas.microsoft.com/office/drawing/2014/main" id="{C0186B04-7098-4A03-9237-E6E4528A78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231099</xdr:colOff>
      <xdr:row>23</xdr:row>
      <xdr:rowOff>100374</xdr:rowOff>
    </xdr:from>
    <xdr:to>
      <xdr:col>25</xdr:col>
      <xdr:colOff>517471</xdr:colOff>
      <xdr:row>33</xdr:row>
      <xdr:rowOff>63108</xdr:rowOff>
    </xdr:to>
    <xdr:graphicFrame macro="">
      <xdr:nvGraphicFramePr>
        <xdr:cNvPr id="6" name="Chart 5">
          <a:extLst>
            <a:ext uri="{FF2B5EF4-FFF2-40B4-BE49-F238E27FC236}">
              <a16:creationId xmlns:a16="http://schemas.microsoft.com/office/drawing/2014/main" id="{8F09B968-F3A0-45BC-B5F0-79D6BF4AB1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230809</xdr:colOff>
      <xdr:row>10</xdr:row>
      <xdr:rowOff>32659</xdr:rowOff>
    </xdr:from>
    <xdr:to>
      <xdr:col>25</xdr:col>
      <xdr:colOff>517471</xdr:colOff>
      <xdr:row>22</xdr:row>
      <xdr:rowOff>97127</xdr:rowOff>
    </xdr:to>
    <xdr:graphicFrame macro="">
      <xdr:nvGraphicFramePr>
        <xdr:cNvPr id="7" name="Chart 6">
          <a:extLst>
            <a:ext uri="{FF2B5EF4-FFF2-40B4-BE49-F238E27FC236}">
              <a16:creationId xmlns:a16="http://schemas.microsoft.com/office/drawing/2014/main" id="{297058E9-40DC-4A2C-8302-EB17975DB1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530404</xdr:colOff>
      <xdr:row>40</xdr:row>
      <xdr:rowOff>121714</xdr:rowOff>
    </xdr:from>
    <xdr:to>
      <xdr:col>15</xdr:col>
      <xdr:colOff>526097</xdr:colOff>
      <xdr:row>60</xdr:row>
      <xdr:rowOff>32657</xdr:rowOff>
    </xdr:to>
    <xdr:graphicFrame macro="">
      <xdr:nvGraphicFramePr>
        <xdr:cNvPr id="15" name="Chart 14">
          <a:extLst>
            <a:ext uri="{FF2B5EF4-FFF2-40B4-BE49-F238E27FC236}">
              <a16:creationId xmlns:a16="http://schemas.microsoft.com/office/drawing/2014/main" id="{FF348DD8-5841-4AA1-BCAB-5D1B6DBBA8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549082</xdr:colOff>
      <xdr:row>40</xdr:row>
      <xdr:rowOff>180120</xdr:rowOff>
    </xdr:from>
    <xdr:to>
      <xdr:col>4</xdr:col>
      <xdr:colOff>184426</xdr:colOff>
      <xdr:row>54</xdr:row>
      <xdr:rowOff>18747</xdr:rowOff>
    </xdr:to>
    <mc:AlternateContent xmlns:mc="http://schemas.openxmlformats.org/markup-compatibility/2006" xmlns:a14="http://schemas.microsoft.com/office/drawing/2010/main">
      <mc:Choice Requires="a14">
        <xdr:graphicFrame macro="">
          <xdr:nvGraphicFramePr>
            <xdr:cNvPr id="26" name="Year">
              <a:extLst>
                <a:ext uri="{FF2B5EF4-FFF2-40B4-BE49-F238E27FC236}">
                  <a16:creationId xmlns:a16="http://schemas.microsoft.com/office/drawing/2014/main" id="{314BD916-AE1F-4584-BA34-FDDF9487D3AC}"/>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92625" y="7582406"/>
              <a:ext cx="1398830" cy="242942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22371</xdr:colOff>
      <xdr:row>26</xdr:row>
      <xdr:rowOff>163049</xdr:rowOff>
    </xdr:from>
    <xdr:to>
      <xdr:col>4</xdr:col>
      <xdr:colOff>174171</xdr:colOff>
      <xdr:row>40</xdr:row>
      <xdr:rowOff>1676</xdr:rowOff>
    </xdr:to>
    <mc:AlternateContent xmlns:mc="http://schemas.openxmlformats.org/markup-compatibility/2006" xmlns:a14="http://schemas.microsoft.com/office/drawing/2010/main">
      <mc:Choice Requires="a14">
        <xdr:graphicFrame macro="">
          <xdr:nvGraphicFramePr>
            <xdr:cNvPr id="29" name="Year 1">
              <a:extLst>
                <a:ext uri="{FF2B5EF4-FFF2-40B4-BE49-F238E27FC236}">
                  <a16:creationId xmlns:a16="http://schemas.microsoft.com/office/drawing/2014/main" id="{0A51BB21-A0EF-4215-849F-7ED143202A12}"/>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610200" y="4974535"/>
              <a:ext cx="1371000" cy="242942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57551</xdr:colOff>
      <xdr:row>2</xdr:row>
      <xdr:rowOff>57509</xdr:rowOff>
    </xdr:from>
    <xdr:to>
      <xdr:col>4</xdr:col>
      <xdr:colOff>143774</xdr:colOff>
      <xdr:row>8</xdr:row>
      <xdr:rowOff>65313</xdr:rowOff>
    </xdr:to>
    <xdr:pic>
      <xdr:nvPicPr>
        <xdr:cNvPr id="9" name="Picture 8">
          <a:extLst>
            <a:ext uri="{FF2B5EF4-FFF2-40B4-BE49-F238E27FC236}">
              <a16:creationId xmlns:a16="http://schemas.microsoft.com/office/drawing/2014/main" id="{3358AED0-0EDE-47DC-99D6-B297AE6A719A}"/>
            </a:ext>
          </a:extLst>
        </xdr:cNvPr>
        <xdr:cNvPicPr>
          <a:picLocks noChangeAspect="1"/>
        </xdr:cNvPicPr>
      </xdr:nvPicPr>
      <xdr:blipFill>
        <a:blip xmlns:r="http://schemas.openxmlformats.org/officeDocument/2006/relationships" r:embed="rId5"/>
        <a:stretch>
          <a:fillRect/>
        </a:stretch>
      </xdr:blipFill>
      <xdr:spPr>
        <a:xfrm>
          <a:off x="645380" y="427623"/>
          <a:ext cx="1305423" cy="1118147"/>
        </a:xfrm>
        <a:prstGeom prst="rect">
          <a:avLst/>
        </a:prstGeom>
        <a:ln>
          <a:noFill/>
        </a:ln>
        <a:effectLst/>
      </xdr:spPr>
    </xdr:pic>
    <xdr:clientData/>
  </xdr:twoCellAnchor>
  <xdr:twoCellAnchor>
    <xdr:from>
      <xdr:col>4</xdr:col>
      <xdr:colOff>530404</xdr:colOff>
      <xdr:row>1</xdr:row>
      <xdr:rowOff>32658</xdr:rowOff>
    </xdr:from>
    <xdr:to>
      <xdr:col>29</xdr:col>
      <xdr:colOff>119743</xdr:colOff>
      <xdr:row>6</xdr:row>
      <xdr:rowOff>12771</xdr:rowOff>
    </xdr:to>
    <xdr:grpSp>
      <xdr:nvGrpSpPr>
        <xdr:cNvPr id="12" name="Group 11">
          <a:extLst>
            <a:ext uri="{FF2B5EF4-FFF2-40B4-BE49-F238E27FC236}">
              <a16:creationId xmlns:a16="http://schemas.microsoft.com/office/drawing/2014/main" id="{CCC99307-2B64-46AA-8D86-0CF813F5CE17}"/>
            </a:ext>
          </a:extLst>
        </xdr:cNvPr>
        <xdr:cNvGrpSpPr/>
      </xdr:nvGrpSpPr>
      <xdr:grpSpPr>
        <a:xfrm>
          <a:off x="2327574" y="219564"/>
          <a:ext cx="14901226" cy="914641"/>
          <a:chOff x="2185228" y="411296"/>
          <a:chExt cx="15333167" cy="864577"/>
        </a:xfrm>
      </xdr:grpSpPr>
      <xdr:sp macro="" textlink="">
        <xdr:nvSpPr>
          <xdr:cNvPr id="18" name="TextBox 17">
            <a:extLst>
              <a:ext uri="{FF2B5EF4-FFF2-40B4-BE49-F238E27FC236}">
                <a16:creationId xmlns:a16="http://schemas.microsoft.com/office/drawing/2014/main" id="{EE6E883F-DF94-4F71-B5F3-727B14E812A9}"/>
              </a:ext>
            </a:extLst>
          </xdr:cNvPr>
          <xdr:cNvSpPr txBox="1"/>
        </xdr:nvSpPr>
        <xdr:spPr>
          <a:xfrm>
            <a:off x="6394173" y="411296"/>
            <a:ext cx="6956332" cy="864000"/>
          </a:xfrm>
          <a:prstGeom prst="rect">
            <a:avLst/>
          </a:prstGeom>
          <a:solidFill>
            <a:srgbClr val="92D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4000" b="1">
                <a:solidFill>
                  <a:srgbClr val="FF0000"/>
                </a:solidFill>
              </a:rPr>
              <a:t>ARMY</a:t>
            </a:r>
            <a:r>
              <a:rPr lang="en-GB" sz="4000" b="1" baseline="0">
                <a:solidFill>
                  <a:srgbClr val="FF0000"/>
                </a:solidFill>
              </a:rPr>
              <a:t> DIVERSITY</a:t>
            </a:r>
            <a:endParaRPr lang="en-GB" sz="4000" b="1">
              <a:solidFill>
                <a:srgbClr val="FF0000"/>
              </a:solidFill>
            </a:endParaRPr>
          </a:p>
        </xdr:txBody>
      </xdr:sp>
      <xdr:pic>
        <xdr:nvPicPr>
          <xdr:cNvPr id="31" name="Picture 30">
            <a:extLst>
              <a:ext uri="{FF2B5EF4-FFF2-40B4-BE49-F238E27FC236}">
                <a16:creationId xmlns:a16="http://schemas.microsoft.com/office/drawing/2014/main" id="{826C63F9-2037-4244-822D-75408A41F75B}"/>
              </a:ext>
            </a:extLst>
          </xdr:cNvPr>
          <xdr:cNvPicPr>
            <a:picLocks noChangeAspect="1"/>
          </xdr:cNvPicPr>
        </xdr:nvPicPr>
        <xdr:blipFill>
          <a:blip xmlns:r="http://schemas.openxmlformats.org/officeDocument/2006/relationships" r:embed="rId6"/>
          <a:stretch>
            <a:fillRect/>
          </a:stretch>
        </xdr:blipFill>
        <xdr:spPr>
          <a:xfrm>
            <a:off x="2185228" y="411296"/>
            <a:ext cx="3991381" cy="864000"/>
          </a:xfrm>
          <a:prstGeom prst="rect">
            <a:avLst/>
          </a:prstGeom>
          <a:ln>
            <a:noFill/>
          </a:ln>
        </xdr:spPr>
      </xdr:pic>
      <xdr:pic>
        <xdr:nvPicPr>
          <xdr:cNvPr id="11" name="Picture 10">
            <a:extLst>
              <a:ext uri="{FF2B5EF4-FFF2-40B4-BE49-F238E27FC236}">
                <a16:creationId xmlns:a16="http://schemas.microsoft.com/office/drawing/2014/main" id="{60D26328-2BF4-4847-8779-F8E06373BC09}"/>
              </a:ext>
            </a:extLst>
          </xdr:cNvPr>
          <xdr:cNvPicPr>
            <a:picLocks noChangeAspect="1"/>
          </xdr:cNvPicPr>
        </xdr:nvPicPr>
        <xdr:blipFill>
          <a:blip xmlns:r="http://schemas.openxmlformats.org/officeDocument/2006/relationships" r:embed="rId7"/>
          <a:stretch>
            <a:fillRect/>
          </a:stretch>
        </xdr:blipFill>
        <xdr:spPr>
          <a:xfrm>
            <a:off x="13563023" y="411296"/>
            <a:ext cx="3955372" cy="864577"/>
          </a:xfrm>
          <a:prstGeom prst="rect">
            <a:avLst/>
          </a:prstGeom>
        </xdr:spPr>
      </xdr:pic>
    </xdr:grpSp>
    <xdr:clientData/>
  </xdr:twoCellAnchor>
  <xdr:twoCellAnchor>
    <xdr:from>
      <xdr:col>16</xdr:col>
      <xdr:colOff>231099</xdr:colOff>
      <xdr:row>40</xdr:row>
      <xdr:rowOff>122779</xdr:rowOff>
    </xdr:from>
    <xdr:to>
      <xdr:col>25</xdr:col>
      <xdr:colOff>517471</xdr:colOff>
      <xdr:row>60</xdr:row>
      <xdr:rowOff>32657</xdr:rowOff>
    </xdr:to>
    <xdr:graphicFrame macro="">
      <xdr:nvGraphicFramePr>
        <xdr:cNvPr id="19" name="Chart 18">
          <a:extLst>
            <a:ext uri="{FF2B5EF4-FFF2-40B4-BE49-F238E27FC236}">
              <a16:creationId xmlns:a16="http://schemas.microsoft.com/office/drawing/2014/main" id="{77344790-BC23-489F-A78B-7C71CAE822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29</xdr:col>
      <xdr:colOff>413659</xdr:colOff>
      <xdr:row>1</xdr:row>
      <xdr:rowOff>43544</xdr:rowOff>
    </xdr:from>
    <xdr:to>
      <xdr:col>33</xdr:col>
      <xdr:colOff>97973</xdr:colOff>
      <xdr:row>60</xdr:row>
      <xdr:rowOff>32657</xdr:rowOff>
    </xdr:to>
    <xdr:sp macro="" textlink="">
      <xdr:nvSpPr>
        <xdr:cNvPr id="13" name="Rectangle: Rounded Corners 12">
          <a:extLst>
            <a:ext uri="{FF2B5EF4-FFF2-40B4-BE49-F238E27FC236}">
              <a16:creationId xmlns:a16="http://schemas.microsoft.com/office/drawing/2014/main" id="{DE42A9B3-02DA-4A12-9D40-E1CBFE238911}"/>
            </a:ext>
          </a:extLst>
        </xdr:cNvPr>
        <xdr:cNvSpPr/>
      </xdr:nvSpPr>
      <xdr:spPr>
        <a:xfrm>
          <a:off x="17667516" y="228601"/>
          <a:ext cx="2122714" cy="10907485"/>
        </a:xfrm>
        <a:prstGeom prst="roundRect">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30</xdr:col>
      <xdr:colOff>97265</xdr:colOff>
      <xdr:row>4</xdr:row>
      <xdr:rowOff>152398</xdr:rowOff>
    </xdr:from>
    <xdr:to>
      <xdr:col>32</xdr:col>
      <xdr:colOff>369408</xdr:colOff>
      <xdr:row>57</xdr:row>
      <xdr:rowOff>21772</xdr:rowOff>
    </xdr:to>
    <xdr:sp macro="" textlink="">
      <xdr:nvSpPr>
        <xdr:cNvPr id="14" name="TextBox 13">
          <a:extLst>
            <a:ext uri="{FF2B5EF4-FFF2-40B4-BE49-F238E27FC236}">
              <a16:creationId xmlns:a16="http://schemas.microsoft.com/office/drawing/2014/main" id="{1B360CD4-10EB-41FB-A4E1-1C56C4C8D523}"/>
            </a:ext>
          </a:extLst>
        </xdr:cNvPr>
        <xdr:cNvSpPr txBox="1"/>
      </xdr:nvSpPr>
      <xdr:spPr>
        <a:xfrm>
          <a:off x="17960722" y="892627"/>
          <a:ext cx="1491343" cy="9677402"/>
        </a:xfrm>
        <a:prstGeom prst="rect">
          <a:avLst/>
        </a:prstGeom>
        <a:solidFill>
          <a:srgbClr val="92D05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a:t>
          </a:r>
          <a:r>
            <a:rPr lang="en-GB" b="1"/>
            <a:t>Ethnic Minority Representation:</a:t>
          </a:r>
          <a:r>
            <a:rPr lang="en-GB"/>
            <a:t> Increased from </a:t>
          </a:r>
          <a:r>
            <a:rPr lang="en-GB" b="1"/>
            <a:t>9.9% in 2012</a:t>
          </a:r>
          <a:r>
            <a:rPr lang="en-GB"/>
            <a:t> to </a:t>
          </a:r>
          <a:r>
            <a:rPr lang="en-GB" b="1"/>
            <a:t>16.3% in 2024</a:t>
          </a:r>
          <a:r>
            <a:rPr lang="en-GB"/>
            <a:t>, showing steady progress in diversity.</a:t>
          </a:r>
        </a:p>
        <a:p>
          <a:endParaRPr lang="en-GB"/>
        </a:p>
        <a:p>
          <a:r>
            <a:rPr lang="en-GB"/>
            <a:t>•</a:t>
          </a:r>
          <a:r>
            <a:rPr lang="en-GB" b="1"/>
            <a:t>Composition of Ethnic Minorities:</a:t>
          </a:r>
          <a:r>
            <a:rPr lang="en-GB"/>
            <a:t> Black personnel remain the largest group (</a:t>
          </a:r>
          <a:r>
            <a:rPr lang="en-GB" b="1"/>
            <a:t>49.6%</a:t>
          </a:r>
          <a:r>
            <a:rPr lang="en-GB"/>
            <a:t>) in 2024, followed by Asians (</a:t>
          </a:r>
          <a:r>
            <a:rPr lang="en-GB" b="1"/>
            <a:t>28.1%</a:t>
          </a:r>
          <a:r>
            <a:rPr lang="en-GB"/>
            <a:t>).</a:t>
          </a:r>
        </a:p>
        <a:p>
          <a:endParaRPr lang="en-GB"/>
        </a:p>
        <a:p>
          <a:r>
            <a:rPr lang="en-GB"/>
            <a:t>•</a:t>
          </a:r>
          <a:r>
            <a:rPr lang="en-GB" b="1"/>
            <a:t>Trends within Ethnic Minorities:</a:t>
          </a:r>
          <a:r>
            <a:rPr lang="en-GB"/>
            <a:t> Black share decreased by ~</a:t>
          </a:r>
          <a:r>
            <a:rPr lang="en-GB" b="1"/>
            <a:t>5.7%</a:t>
          </a:r>
          <a:r>
            <a:rPr lang="en-GB"/>
            <a:t>, while Asian share more than </a:t>
          </a:r>
          <a:r>
            <a:rPr lang="en-GB" b="1"/>
            <a:t>doubled (+114.3%)</a:t>
          </a:r>
          <a:r>
            <a:rPr lang="en-GB"/>
            <a:t>.</a:t>
          </a:r>
        </a:p>
        <a:p>
          <a:endParaRPr lang="en-GB" sz="1100"/>
        </a:p>
        <a:p>
          <a:r>
            <a:rPr lang="en-GB" sz="1100"/>
            <a:t>•</a:t>
          </a:r>
          <a:r>
            <a:rPr lang="en-GB" b="1"/>
            <a:t>Overall Army Composition:</a:t>
          </a:r>
          <a:r>
            <a:rPr lang="en-GB"/>
            <a:t> White personnel</a:t>
          </a:r>
          <a:r>
            <a:rPr lang="en-GB" baseline="0"/>
            <a:t> remain the largest group, but their representation fell from </a:t>
          </a:r>
          <a:r>
            <a:rPr lang="en-GB" b="1"/>
            <a:t>89.8% to 83.5%</a:t>
          </a:r>
          <a:r>
            <a:rPr lang="en-GB"/>
            <a:t>, while Asian personnel more than </a:t>
          </a:r>
          <a:r>
            <a:rPr lang="en-GB" b="1"/>
            <a:t>tripled</a:t>
          </a:r>
          <a:r>
            <a:rPr lang="en-GB"/>
            <a:t> from</a:t>
          </a:r>
          <a:r>
            <a:rPr lang="en-GB" baseline="0"/>
            <a:t> </a:t>
          </a:r>
          <a:r>
            <a:rPr lang="en-GB" b="1" baseline="0"/>
            <a:t>1.5% to 4.6%, </a:t>
          </a:r>
          <a:r>
            <a:rPr lang="en-GB" baseline="0"/>
            <a:t>the most substantial growth among all groups.</a:t>
          </a:r>
        </a:p>
        <a:p>
          <a:r>
            <a:rPr lang="en-GB"/>
            <a:t>Black, and Mixed groups all showed steady growth.</a:t>
          </a:r>
        </a:p>
        <a:p>
          <a:endParaRPr lang="en-GB" sz="1100"/>
        </a:p>
        <a:p>
          <a:r>
            <a:rPr lang="en-GB" sz="1100"/>
            <a:t>•</a:t>
          </a:r>
          <a:r>
            <a:rPr lang="en-GB" b="1"/>
            <a:t>Joiners and Leavers:</a:t>
          </a:r>
          <a:r>
            <a:rPr lang="en-GB"/>
            <a:t> Asian personnel showed the strongest net growth (</a:t>
          </a:r>
          <a:r>
            <a:rPr lang="en-GB" b="1"/>
            <a:t>+6.1%</a:t>
          </a:r>
          <a:r>
            <a:rPr lang="en-GB"/>
            <a:t>), Mixed modest growth, Black and White slight net declines.</a:t>
          </a:r>
        </a:p>
        <a:p>
          <a:endParaRPr lang="en-GB"/>
        </a:p>
        <a:p>
          <a:r>
            <a:rPr lang="en-GB" b="1"/>
            <a:t>•Overall Conclusion:</a:t>
          </a:r>
          <a:endParaRPr lang="en-GB"/>
        </a:p>
        <a:p>
          <a:r>
            <a:rPr lang="en-GB"/>
            <a:t>Army ethnic diversity grew from 2012–2024, led by Asian personnel, with Black and Mixed groups also rising, and White representation declining.</a:t>
          </a:r>
        </a:p>
        <a:p>
          <a:endParaRPr lang="en-GB"/>
        </a:p>
        <a:p>
          <a:endParaRPr lang="en-GB"/>
        </a:p>
        <a:p>
          <a:endParaRPr lang="en-GB"/>
        </a:p>
        <a:p>
          <a:endParaRPr lang="en-GB" sz="1100"/>
        </a:p>
        <a:p>
          <a:endParaRPr lang="en-GB" sz="1100"/>
        </a:p>
      </xdr:txBody>
    </xdr:sp>
    <xdr:clientData/>
  </xdr:twoCellAnchor>
  <xdr:twoCellAnchor>
    <xdr:from>
      <xdr:col>30</xdr:col>
      <xdr:colOff>97736</xdr:colOff>
      <xdr:row>2</xdr:row>
      <xdr:rowOff>10885</xdr:rowOff>
    </xdr:from>
    <xdr:to>
      <xdr:col>32</xdr:col>
      <xdr:colOff>368936</xdr:colOff>
      <xdr:row>4</xdr:row>
      <xdr:rowOff>141513</xdr:rowOff>
    </xdr:to>
    <xdr:sp macro="" textlink="">
      <xdr:nvSpPr>
        <xdr:cNvPr id="20" name="TextBox 19">
          <a:extLst>
            <a:ext uri="{FF2B5EF4-FFF2-40B4-BE49-F238E27FC236}">
              <a16:creationId xmlns:a16="http://schemas.microsoft.com/office/drawing/2014/main" id="{9C06ECC7-A2F3-4634-9FEC-A1CCB92B51C0}"/>
            </a:ext>
          </a:extLst>
        </xdr:cNvPr>
        <xdr:cNvSpPr txBox="1"/>
      </xdr:nvSpPr>
      <xdr:spPr>
        <a:xfrm>
          <a:off x="17961193" y="380999"/>
          <a:ext cx="1490400" cy="500743"/>
        </a:xfrm>
        <a:prstGeom prst="rect">
          <a:avLst/>
        </a:prstGeom>
        <a:solidFill>
          <a:srgbClr val="92D05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solidFill>
                <a:srgbClr val="FF0000"/>
              </a:solidFill>
            </a:rPr>
            <a:t>Key Insights</a:t>
          </a:r>
          <a:r>
            <a:rPr lang="en-GB">
              <a:solidFill>
                <a:srgbClr val="FF0000"/>
              </a:solidFill>
            </a:rPr>
            <a:t>: Army Diversity (2012–2024)</a:t>
          </a:r>
          <a:endParaRPr lang="en-GB" sz="1100">
            <a:solidFill>
              <a:srgbClr val="FF0000"/>
            </a:solidFill>
          </a:endParaRPr>
        </a:p>
      </xdr:txBody>
    </xdr:sp>
    <xdr:clientData/>
  </xdr:twoCellAnchor>
  <xdr:twoCellAnchor editAs="oneCell">
    <xdr:from>
      <xdr:col>2</xdr:col>
      <xdr:colOff>-1</xdr:colOff>
      <xdr:row>11</xdr:row>
      <xdr:rowOff>174170</xdr:rowOff>
    </xdr:from>
    <xdr:to>
      <xdr:col>4</xdr:col>
      <xdr:colOff>174170</xdr:colOff>
      <xdr:row>17</xdr:row>
      <xdr:rowOff>163287</xdr:rowOff>
    </xdr:to>
    <xdr:pic>
      <xdr:nvPicPr>
        <xdr:cNvPr id="21" name="Picture 20">
          <a:extLst>
            <a:ext uri="{FF2B5EF4-FFF2-40B4-BE49-F238E27FC236}">
              <a16:creationId xmlns:a16="http://schemas.microsoft.com/office/drawing/2014/main" id="{CEC85BD5-88BB-466F-8D38-305258177404}"/>
            </a:ext>
          </a:extLst>
        </xdr:cNvPr>
        <xdr:cNvPicPr>
          <a:picLocks noChangeAspect="1"/>
        </xdr:cNvPicPr>
      </xdr:nvPicPr>
      <xdr:blipFill>
        <a:blip xmlns:r="http://schemas.openxmlformats.org/officeDocument/2006/relationships" r:embed="rId9"/>
        <a:stretch>
          <a:fillRect/>
        </a:stretch>
      </xdr:blipFill>
      <xdr:spPr>
        <a:xfrm>
          <a:off x="587828" y="2209799"/>
          <a:ext cx="1393371" cy="1099459"/>
        </a:xfrm>
        <a:prstGeom prst="rect">
          <a:avLst/>
        </a:prstGeom>
        <a:solidFill>
          <a:schemeClr val="bg1"/>
        </a:solidFill>
        <a:ln>
          <a:noFill/>
        </a:ln>
      </xdr:spPr>
    </xdr:pic>
    <xdr:clientData/>
  </xdr:twoCellAnchor>
  <xdr:twoCellAnchor editAs="oneCell">
    <xdr:from>
      <xdr:col>2</xdr:col>
      <xdr:colOff>10884</xdr:colOff>
      <xdr:row>18</xdr:row>
      <xdr:rowOff>43541</xdr:rowOff>
    </xdr:from>
    <xdr:to>
      <xdr:col>4</xdr:col>
      <xdr:colOff>185057</xdr:colOff>
      <xdr:row>26</xdr:row>
      <xdr:rowOff>54427</xdr:rowOff>
    </xdr:to>
    <xdr:pic>
      <xdr:nvPicPr>
        <xdr:cNvPr id="22" name="Picture 21">
          <a:extLst>
            <a:ext uri="{FF2B5EF4-FFF2-40B4-BE49-F238E27FC236}">
              <a16:creationId xmlns:a16="http://schemas.microsoft.com/office/drawing/2014/main" id="{771D0831-A950-4565-A93F-8B05F1D68F6E}"/>
            </a:ext>
          </a:extLst>
        </xdr:cNvPr>
        <xdr:cNvPicPr>
          <a:picLocks noChangeAspect="1"/>
        </xdr:cNvPicPr>
      </xdr:nvPicPr>
      <xdr:blipFill>
        <a:blip xmlns:r="http://schemas.openxmlformats.org/officeDocument/2006/relationships" r:embed="rId10"/>
        <a:stretch>
          <a:fillRect/>
        </a:stretch>
      </xdr:blipFill>
      <xdr:spPr>
        <a:xfrm>
          <a:off x="598713" y="3374570"/>
          <a:ext cx="1393373" cy="1491343"/>
        </a:xfrm>
        <a:prstGeom prst="rect">
          <a:avLst/>
        </a:prstGeom>
        <a:ln>
          <a:noFill/>
        </a:ln>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ofi obeng Nti" refreshedDate="45936.372218865741" createdVersion="7" refreshedVersion="7" minRefreshableVersion="3" recordCount="13" xr:uid="{F7E15DDE-8C80-429D-A38F-8C93B43F5213}">
  <cacheSource type="worksheet">
    <worksheetSource ref="A1:J14" sheet="Army"/>
  </cacheSource>
  <cacheFields count="21">
    <cacheField name="Year" numFmtId="0">
      <sharedItems containsSemiMixedTypes="0" containsString="0" containsNumber="1" containsInteger="1" minValue="2012" maxValue="2024" count="13">
        <n v="2012"/>
        <n v="2013"/>
        <n v="2014"/>
        <n v="2015"/>
        <n v="2016"/>
        <n v="2017"/>
        <n v="2018"/>
        <n v="2019"/>
        <n v="2020"/>
        <n v="2021"/>
        <n v="2022"/>
        <n v="2023"/>
        <n v="2024"/>
      </sharedItems>
    </cacheField>
    <cacheField name="Service Branch" numFmtId="0">
      <sharedItems/>
    </cacheField>
    <cacheField name="Ethnic  minorities" numFmtId="0">
      <sharedItems containsSemiMixedTypes="0" containsString="0" containsNumber="1" containsInteger="1" minValue="8660" maxValue="12290" count="13">
        <n v="10300"/>
        <n v="10140"/>
        <n v="9360"/>
        <n v="8840"/>
        <n v="8660"/>
        <n v="8820"/>
        <n v="8990"/>
        <n v="9030"/>
        <n v="10340"/>
        <n v="11000"/>
        <n v="11320"/>
        <n v="11440"/>
        <n v="12290"/>
      </sharedItems>
    </cacheField>
    <cacheField name="Mixed" numFmtId="0">
      <sharedItems containsSemiMixedTypes="0" containsString="0" containsNumber="1" containsInteger="1" minValue="1300" maxValue="1620" count="10">
        <n v="1510"/>
        <n v="1480"/>
        <n v="1360"/>
        <n v="1340"/>
        <n v="1330"/>
        <n v="1300"/>
        <n v="1410"/>
        <n v="1530"/>
        <n v="1540"/>
        <n v="1620"/>
      </sharedItems>
    </cacheField>
    <cacheField name="Asian" numFmtId="0">
      <sharedItems containsSemiMixedTypes="0" containsString="0" containsNumber="1" containsInteger="1" minValue="1610" maxValue="3450" count="12">
        <n v="1610"/>
        <n v="1740"/>
        <n v="1900"/>
        <n v="2060"/>
        <n v="2330"/>
        <n v="2530"/>
        <n v="2710"/>
        <n v="2940"/>
        <n v="3100"/>
        <n v="3210"/>
        <n v="3280"/>
        <n v="3450"/>
      </sharedItems>
    </cacheField>
    <cacheField name="Black" numFmtId="0">
      <sharedItems containsSemiMixedTypes="0" containsString="0" containsNumber="1" containsInteger="1" minValue="4430" maxValue="6460" count="13">
        <n v="6460"/>
        <n v="6240"/>
        <n v="5680"/>
        <n v="5080"/>
        <n v="4750"/>
        <n v="4620"/>
        <n v="4530"/>
        <n v="4430"/>
        <n v="5210"/>
        <n v="5540"/>
        <n v="5660"/>
        <n v="5670"/>
        <n v="6090"/>
      </sharedItems>
    </cacheField>
    <cacheField name="Other" numFmtId="0">
      <sharedItems containsSemiMixedTypes="0" containsString="0" containsNumber="1" containsInteger="1" minValue="520" maxValue="1130" count="11">
        <n v="720"/>
        <n v="670"/>
        <n v="590"/>
        <n v="520"/>
        <n v="540"/>
        <n v="600"/>
        <n v="780"/>
        <n v="860"/>
        <n v="920"/>
        <n v="950"/>
        <n v="1130"/>
      </sharedItems>
    </cacheField>
    <cacheField name="White" numFmtId="0">
      <sharedItems containsSemiMixedTypes="0" containsString="0" containsNumber="1" containsInteger="1" minValue="62910" maxValue="93640" count="13">
        <n v="93640"/>
        <n v="89350"/>
        <n v="81530"/>
        <n v="78090"/>
        <n v="76190"/>
        <n v="74630"/>
        <n v="71920"/>
        <n v="69770"/>
        <n v="69030"/>
        <n v="71000"/>
        <n v="69270"/>
        <n v="65270"/>
        <n v="62910"/>
      </sharedItems>
    </cacheField>
    <cacheField name="Unknown" numFmtId="0">
      <sharedItems containsSemiMixedTypes="0" containsString="0" containsNumber="1" containsInteger="1" minValue="110" maxValue="310"/>
    </cacheField>
    <cacheField name="Total Personnel" numFmtId="0">
      <sharedItems containsSemiMixedTypes="0" containsString="0" containsNumber="1" containsInteger="1" minValue="75330" maxValue="104250"/>
    </cacheField>
    <cacheField name="Pct Ethnic Minorities" numFmtId="0" formula="'Ethnic  minorities'/'Total Personnel'" databaseField="0"/>
    <cacheField name="%Black" numFmtId="0" formula="Black/'Ethnic  minorities'" databaseField="0"/>
    <cacheField name="%Asian" numFmtId="0" formula="Asian/'Ethnic  minorities'" databaseField="0"/>
    <cacheField name="Pct of Mixed" numFmtId="0" formula="Mixed/'Ethnic  minorities'" databaseField="0"/>
    <cacheField name="Pct of Other" numFmtId="0" formula="Other/'Ethnic  minorities'" databaseField="0"/>
    <cacheField name="Pct White" numFmtId="0" formula="White/'Total Personnel'" databaseField="0"/>
    <cacheField name="Pct Black" numFmtId="0" formula="Black/'Total Personnel'" databaseField="0"/>
    <cacheField name="Asian%" numFmtId="0" formula="Asian/'Total Personnel'" databaseField="0"/>
    <cacheField name="Mixed%" numFmtId="0" formula="Mixed/'Total Personnel'" databaseField="0"/>
    <cacheField name="Other%" numFmtId="0" formula="Other/'Total Personnel'" databaseField="0"/>
    <cacheField name="Unknown%" numFmtId="0" formula="Unknown/'Total Personnel'" databaseField="0"/>
  </cacheFields>
  <extLst>
    <ext xmlns:x14="http://schemas.microsoft.com/office/spreadsheetml/2009/9/main" uri="{725AE2AE-9491-48be-B2B4-4EB974FC3084}">
      <x14:pivotCacheDefinition pivotCacheId="130030932"/>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ofi obeng Nti" refreshedDate="45936.602449999998" createdVersion="7" refreshedVersion="7" minRefreshableVersion="3" recordCount="13" xr:uid="{C0F503B6-47DE-4BAC-A4AB-CB1A2FAD65BD}">
  <cacheSource type="worksheet">
    <worksheetSource ref="A22:I35" sheet="Army"/>
  </cacheSource>
  <cacheFields count="9">
    <cacheField name="Year" numFmtId="0">
      <sharedItems containsSemiMixedTypes="0" containsString="0" containsNumber="1" containsInteger="1" minValue="2012" maxValue="2024" count="13">
        <n v="2012"/>
        <n v="2013"/>
        <n v="2014"/>
        <n v="2015"/>
        <n v="2016"/>
        <n v="2017"/>
        <n v="2018"/>
        <n v="2019"/>
        <n v="2020"/>
        <n v="2021"/>
        <n v="2022"/>
        <n v="2023"/>
        <n v="2024"/>
      </sharedItems>
    </cacheField>
    <cacheField name="Black" numFmtId="0">
      <sharedItems containsSemiMixedTypes="0" containsString="0" containsNumber="1" containsInteger="1" minValue="4430" maxValue="6460"/>
    </cacheField>
    <cacheField name="% change of black" numFmtId="164">
      <sharedItems containsSemiMixedTypes="0" containsString="0" containsNumber="1" minValue="-0.10563380281690141" maxValue="0.17607223476297967"/>
    </cacheField>
    <cacheField name="White" numFmtId="0">
      <sharedItems containsSemiMixedTypes="0" containsString="0" containsNumber="1" containsInteger="1" minValue="62910" maxValue="93640"/>
    </cacheField>
    <cacheField name="% change of white" numFmtId="164">
      <sharedItems containsSemiMixedTypes="0" containsString="0" containsNumber="1" minValue="-8.7520984890878561E-2" maxValue="2.8538316673909894E-2"/>
    </cacheField>
    <cacheField name="Asian" numFmtId="0">
      <sharedItems containsSemiMixedTypes="0" containsString="0" containsNumber="1" containsInteger="1" minValue="1610" maxValue="3450"/>
    </cacheField>
    <cacheField name="% change of Asian" numFmtId="164">
      <sharedItems containsSemiMixedTypes="0" containsString="0" containsNumber="1" minValue="0" maxValue="0.13106796116504854"/>
    </cacheField>
    <cacheField name="Mixed" numFmtId="0">
      <sharedItems containsSemiMixedTypes="0" containsString="0" containsNumber="1" containsInteger="1" minValue="1300" maxValue="1620"/>
    </cacheField>
    <cacheField name="% change of mixed" numFmtId="164">
      <sharedItems containsSemiMixedTypes="0" containsString="0" containsNumber="1" minValue="-8.1081081081081086E-2" maxValue="8.461538461538462E-2"/>
    </cacheField>
  </cacheFields>
  <extLst>
    <ext xmlns:x14="http://schemas.microsoft.com/office/spreadsheetml/2009/9/main" uri="{725AE2AE-9491-48be-B2B4-4EB974FC3084}">
      <x14:pivotCacheDefinition pivotCacheId="96250357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
  <r>
    <x v="0"/>
    <s v="Army"/>
    <x v="0"/>
    <x v="0"/>
    <x v="0"/>
    <x v="0"/>
    <x v="0"/>
    <x v="0"/>
    <n v="310"/>
    <n v="104250"/>
  </r>
  <r>
    <x v="1"/>
    <s v="Army"/>
    <x v="1"/>
    <x v="1"/>
    <x v="1"/>
    <x v="1"/>
    <x v="1"/>
    <x v="1"/>
    <n v="240"/>
    <n v="99730"/>
  </r>
  <r>
    <x v="2"/>
    <s v="Army"/>
    <x v="2"/>
    <x v="2"/>
    <x v="1"/>
    <x v="2"/>
    <x v="2"/>
    <x v="2"/>
    <n v="170"/>
    <n v="91060"/>
  </r>
  <r>
    <x v="3"/>
    <s v="Army"/>
    <x v="3"/>
    <x v="3"/>
    <x v="2"/>
    <x v="3"/>
    <x v="3"/>
    <x v="3"/>
    <n v="130"/>
    <n v="87060"/>
  </r>
  <r>
    <x v="4"/>
    <s v="Army"/>
    <x v="4"/>
    <x v="4"/>
    <x v="3"/>
    <x v="4"/>
    <x v="3"/>
    <x v="4"/>
    <n v="190"/>
    <n v="85040"/>
  </r>
  <r>
    <x v="5"/>
    <s v="Army"/>
    <x v="5"/>
    <x v="3"/>
    <x v="4"/>
    <x v="5"/>
    <x v="4"/>
    <x v="5"/>
    <n v="110"/>
    <n v="83560"/>
  </r>
  <r>
    <x v="6"/>
    <s v="Army"/>
    <x v="6"/>
    <x v="4"/>
    <x v="5"/>
    <x v="6"/>
    <x v="5"/>
    <x v="6"/>
    <n v="200"/>
    <n v="81110"/>
  </r>
  <r>
    <x v="7"/>
    <s v="Army"/>
    <x v="7"/>
    <x v="5"/>
    <x v="6"/>
    <x v="7"/>
    <x v="2"/>
    <x v="7"/>
    <n v="230"/>
    <n v="79030"/>
  </r>
  <r>
    <x v="8"/>
    <s v="Army"/>
    <x v="8"/>
    <x v="6"/>
    <x v="7"/>
    <x v="8"/>
    <x v="6"/>
    <x v="8"/>
    <n v="260"/>
    <n v="79630"/>
  </r>
  <r>
    <x v="9"/>
    <s v="Army"/>
    <x v="9"/>
    <x v="0"/>
    <x v="8"/>
    <x v="9"/>
    <x v="7"/>
    <x v="9"/>
    <n v="220"/>
    <n v="82220"/>
  </r>
  <r>
    <x v="10"/>
    <s v="Army"/>
    <x v="10"/>
    <x v="7"/>
    <x v="9"/>
    <x v="10"/>
    <x v="8"/>
    <x v="10"/>
    <n v="140"/>
    <n v="80730"/>
  </r>
  <r>
    <x v="11"/>
    <s v="Army"/>
    <x v="11"/>
    <x v="8"/>
    <x v="10"/>
    <x v="11"/>
    <x v="9"/>
    <x v="11"/>
    <n v="130"/>
    <n v="76840"/>
  </r>
  <r>
    <x v="12"/>
    <s v="Army"/>
    <x v="12"/>
    <x v="9"/>
    <x v="11"/>
    <x v="12"/>
    <x v="10"/>
    <x v="12"/>
    <n v="130"/>
    <n v="7533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
  <r>
    <x v="0"/>
    <n v="6460"/>
    <n v="0"/>
    <n v="93640"/>
    <n v="0"/>
    <n v="1610"/>
    <n v="0"/>
    <n v="1510"/>
    <n v="0"/>
  </r>
  <r>
    <x v="1"/>
    <n v="6240"/>
    <n v="-3.4055727554179564E-2"/>
    <n v="89350"/>
    <n v="-4.5813754805638617E-2"/>
    <n v="1740"/>
    <n v="8.0745341614906832E-2"/>
    <n v="1480"/>
    <n v="-1.9867549668874173E-2"/>
  </r>
  <r>
    <x v="2"/>
    <n v="5680"/>
    <n v="-8.9743589743589744E-2"/>
    <n v="81530"/>
    <n v="-8.7520984890878561E-2"/>
    <n v="1740"/>
    <n v="0"/>
    <n v="1360"/>
    <n v="-8.1081081081081086E-2"/>
  </r>
  <r>
    <x v="3"/>
    <n v="5080"/>
    <n v="-0.10563380281690141"/>
    <n v="78090"/>
    <n v="-4.219305777014596E-2"/>
    <n v="1900"/>
    <n v="9.1954022988505746E-2"/>
    <n v="1340"/>
    <n v="-1.4705882352941176E-2"/>
  </r>
  <r>
    <x v="4"/>
    <n v="4750"/>
    <n v="-6.4960629921259838E-2"/>
    <n v="76190"/>
    <n v="-2.4330900243309004E-2"/>
    <n v="2060"/>
    <n v="8.4210526315789472E-2"/>
    <n v="1330"/>
    <n v="-7.462686567164179E-3"/>
  </r>
  <r>
    <x v="5"/>
    <n v="4620"/>
    <n v="-2.736842105263158E-2"/>
    <n v="74630"/>
    <n v="-2.0475127969549811E-2"/>
    <n v="2330"/>
    <n v="0.13106796116504854"/>
    <n v="1340"/>
    <n v="7.5187969924812026E-3"/>
  </r>
  <r>
    <x v="6"/>
    <n v="4530"/>
    <n v="-1.948051948051948E-2"/>
    <n v="71920"/>
    <n v="-3.6312474876055205E-2"/>
    <n v="2530"/>
    <n v="8.5836909871244635E-2"/>
    <n v="1330"/>
    <n v="-7.462686567164179E-3"/>
  </r>
  <r>
    <x v="7"/>
    <n v="4430"/>
    <n v="-2.2075055187637971E-2"/>
    <n v="69770"/>
    <n v="-2.989432703003337E-2"/>
    <n v="2710"/>
    <n v="7.1146245059288543E-2"/>
    <n v="1300"/>
    <n v="-2.2556390977443608E-2"/>
  </r>
  <r>
    <x v="8"/>
    <n v="5210"/>
    <n v="0.17607223476297967"/>
    <n v="69030"/>
    <n v="-1.0606277769815107E-2"/>
    <n v="2940"/>
    <n v="8.4870848708487087E-2"/>
    <n v="1410"/>
    <n v="8.461538461538462E-2"/>
  </r>
  <r>
    <x v="9"/>
    <n v="5540"/>
    <n v="6.3339731285988479E-2"/>
    <n v="71000"/>
    <n v="2.8538316673909894E-2"/>
    <n v="3100"/>
    <n v="5.4421768707482991E-2"/>
    <n v="1510"/>
    <n v="7.0921985815602842E-2"/>
  </r>
  <r>
    <x v="10"/>
    <n v="5660"/>
    <n v="2.1660649819494584E-2"/>
    <n v="69270"/>
    <n v="-2.4366197183098591E-2"/>
    <n v="3210"/>
    <n v="3.5483870967741936E-2"/>
    <n v="1530"/>
    <n v="1.3245033112582781E-2"/>
  </r>
  <r>
    <x v="11"/>
    <n v="5670"/>
    <n v="1.7667844522968198E-3"/>
    <n v="65270"/>
    <n v="-5.7745055579615998E-2"/>
    <n v="3280"/>
    <n v="2.1806853582554516E-2"/>
    <n v="1540"/>
    <n v="6.5359477124183009E-3"/>
  </r>
  <r>
    <x v="12"/>
    <n v="6090"/>
    <n v="7.407407407407407E-2"/>
    <n v="62910"/>
    <n v="-3.615749961697564E-2"/>
    <n v="3450"/>
    <n v="5.1829268292682924E-2"/>
    <n v="1620"/>
    <n v="5.1948051948051951E-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E02CA32-0DA5-4A49-9A2B-1987CD40C681}" name="PivotTable9"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0" rowHeaderCaption="Year">
  <location ref="A21:E35" firstHeaderRow="0" firstDataRow="1" firstDataCol="1"/>
  <pivotFields count="21">
    <pivotField axis="axisRow" showAll="0">
      <items count="14">
        <item x="0"/>
        <item x="1"/>
        <item x="2"/>
        <item x="3"/>
        <item x="4"/>
        <item x="5"/>
        <item x="6"/>
        <item x="7"/>
        <item x="8"/>
        <item x="9"/>
        <item x="10"/>
        <item x="11"/>
        <item x="12"/>
        <item t="default"/>
      </items>
    </pivotField>
    <pivotField showAll="0"/>
    <pivotField showAll="0">
      <items count="14">
        <item x="4"/>
        <item x="5"/>
        <item x="3"/>
        <item x="6"/>
        <item x="7"/>
        <item x="2"/>
        <item x="1"/>
        <item x="0"/>
        <item x="8"/>
        <item x="9"/>
        <item x="10"/>
        <item x="11"/>
        <item x="12"/>
        <item t="default"/>
      </items>
    </pivotField>
    <pivotField dataField="1" showAll="0">
      <items count="11">
        <item x="5"/>
        <item x="4"/>
        <item x="3"/>
        <item x="2"/>
        <item x="6"/>
        <item x="1"/>
        <item x="0"/>
        <item x="7"/>
        <item x="8"/>
        <item x="9"/>
        <item t="default"/>
      </items>
    </pivotField>
    <pivotField dataField="1" showAll="0">
      <items count="13">
        <item x="0"/>
        <item x="1"/>
        <item x="2"/>
        <item x="3"/>
        <item x="4"/>
        <item x="5"/>
        <item x="6"/>
        <item x="7"/>
        <item x="8"/>
        <item x="9"/>
        <item x="10"/>
        <item x="11"/>
        <item t="default"/>
      </items>
    </pivotField>
    <pivotField dataField="1" showAll="0">
      <items count="14">
        <item x="7"/>
        <item x="6"/>
        <item x="5"/>
        <item x="4"/>
        <item x="3"/>
        <item x="8"/>
        <item x="9"/>
        <item x="10"/>
        <item x="11"/>
        <item x="2"/>
        <item x="12"/>
        <item x="1"/>
        <item x="0"/>
        <item t="default"/>
      </items>
    </pivotField>
    <pivotField dataField="1" showAll="0">
      <items count="12">
        <item x="3"/>
        <item x="4"/>
        <item x="2"/>
        <item x="5"/>
        <item x="1"/>
        <item x="0"/>
        <item x="6"/>
        <item x="7"/>
        <item x="8"/>
        <item x="9"/>
        <item x="10"/>
        <item t="default"/>
      </items>
    </pivotField>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0"/>
  </rowFields>
  <rowItems count="14">
    <i>
      <x/>
    </i>
    <i>
      <x v="1"/>
    </i>
    <i>
      <x v="2"/>
    </i>
    <i>
      <x v="3"/>
    </i>
    <i>
      <x v="4"/>
    </i>
    <i>
      <x v="5"/>
    </i>
    <i>
      <x v="6"/>
    </i>
    <i>
      <x v="7"/>
    </i>
    <i>
      <x v="8"/>
    </i>
    <i>
      <x v="9"/>
    </i>
    <i>
      <x v="10"/>
    </i>
    <i>
      <x v="11"/>
    </i>
    <i>
      <x v="12"/>
    </i>
    <i t="grand">
      <x/>
    </i>
  </rowItems>
  <colFields count="1">
    <field x="-2"/>
  </colFields>
  <colItems count="4">
    <i>
      <x/>
    </i>
    <i i="1">
      <x v="1"/>
    </i>
    <i i="2">
      <x v="2"/>
    </i>
    <i i="3">
      <x v="3"/>
    </i>
  </colItems>
  <dataFields count="4">
    <dataField name=" Black" fld="5" baseField="0" baseItem="0"/>
    <dataField name=" Asian" fld="4" baseField="0" baseItem="0"/>
    <dataField name="Mixed race" fld="3" baseField="0" baseItem="0"/>
    <dataField name="Others" fld="6" baseField="0" baseItem="0"/>
  </dataFields>
  <chartFormats count="9">
    <chartFormat chart="5" format="10" series="1">
      <pivotArea type="data" outline="0" fieldPosition="0">
        <references count="1">
          <reference field="4294967294" count="1" selected="0">
            <x v="0"/>
          </reference>
        </references>
      </pivotArea>
    </chartFormat>
    <chartFormat chart="5" format="11" series="1">
      <pivotArea type="data" outline="0" fieldPosition="0">
        <references count="1">
          <reference field="4294967294" count="1" selected="0">
            <x v="1"/>
          </reference>
        </references>
      </pivotArea>
    </chartFormat>
    <chartFormat chart="5" format="12" series="1">
      <pivotArea type="data" outline="0" fieldPosition="0">
        <references count="1">
          <reference field="4294967294" count="1" selected="0">
            <x v="2"/>
          </reference>
        </references>
      </pivotArea>
    </chartFormat>
    <chartFormat chart="5" format="13" series="1">
      <pivotArea type="data" outline="0" fieldPosition="0">
        <references count="1">
          <reference field="4294967294" count="1" selected="0">
            <x v="3"/>
          </reference>
        </references>
      </pivotArea>
    </chartFormat>
    <chartFormat chart="5" format="14">
      <pivotArea type="data" outline="0" fieldPosition="0">
        <references count="2">
          <reference field="4294967294" count="1" selected="0">
            <x v="3"/>
          </reference>
          <reference field="0" count="1" selected="0">
            <x v="12"/>
          </reference>
        </references>
      </pivotArea>
    </chartFormat>
    <chartFormat chart="2" format="5"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1"/>
          </reference>
        </references>
      </pivotArea>
    </chartFormat>
    <chartFormat chart="2" format="7" series="1">
      <pivotArea type="data" outline="0" fieldPosition="0">
        <references count="1">
          <reference field="4294967294" count="1" selected="0">
            <x v="2"/>
          </reference>
        </references>
      </pivotArea>
    </chartFormat>
    <chartFormat chart="2" format="8"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C89A756-81F5-47CE-B8B4-0100DF8819CB}"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rowHeaderCaption="Year">
  <location ref="A3:B17" firstHeaderRow="1" firstDataRow="1" firstDataCol="1"/>
  <pivotFields count="21">
    <pivotField axis="axisRow" showAll="0">
      <items count="14">
        <item x="0"/>
        <item x="1"/>
        <item x="2"/>
        <item x="3"/>
        <item x="4"/>
        <item x="5"/>
        <item x="6"/>
        <item x="7"/>
        <item x="8"/>
        <item x="9"/>
        <item x="10"/>
        <item x="11"/>
        <item x="12"/>
        <item t="default"/>
      </items>
    </pivotField>
    <pivotField showAll="0"/>
    <pivotField showAll="0"/>
    <pivotField showAll="0"/>
    <pivotField showAll="0"/>
    <pivotField showAll="0"/>
    <pivotField showAll="0"/>
    <pivotField showAll="0"/>
    <pivotField showAll="0"/>
    <pivotField showAll="0"/>
    <pivotField dataField="1"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0"/>
  </rowFields>
  <rowItems count="14">
    <i>
      <x/>
    </i>
    <i>
      <x v="1"/>
    </i>
    <i>
      <x v="2"/>
    </i>
    <i>
      <x v="3"/>
    </i>
    <i>
      <x v="4"/>
    </i>
    <i>
      <x v="5"/>
    </i>
    <i>
      <x v="6"/>
    </i>
    <i>
      <x v="7"/>
    </i>
    <i>
      <x v="8"/>
    </i>
    <i>
      <x v="9"/>
    </i>
    <i>
      <x v="10"/>
    </i>
    <i>
      <x v="11"/>
    </i>
    <i>
      <x v="12"/>
    </i>
    <i t="grand">
      <x/>
    </i>
  </rowItems>
  <colItems count="1">
    <i/>
  </colItems>
  <dataFields count="1">
    <dataField name="Percentage of Ethnic Minorities" fld="10" baseField="0" baseItem="0" numFmtId="164"/>
  </dataFields>
  <formats count="1">
    <format dxfId="1">
      <pivotArea outline="0" collapsedLevelsAreSubtotals="1" fieldPosition="0">
        <references count="1">
          <reference field="4294967294" count="1" selected="0">
            <x v="0"/>
          </reference>
        </references>
      </pivotArea>
    </format>
  </formats>
  <chartFormats count="3">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36280EB-1E48-4289-870E-F8BF4DAF8E43}" name="PivotTable1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2" rowHeaderCaption="Year">
  <location ref="A59:G73" firstHeaderRow="0" firstDataRow="1" firstDataCol="1"/>
  <pivotFields count="21">
    <pivotField axis="axisRow" showAll="0">
      <items count="14">
        <item x="0"/>
        <item x="1"/>
        <item x="2"/>
        <item x="3"/>
        <item x="4"/>
        <item x="5"/>
        <item x="6"/>
        <item x="7"/>
        <item x="8"/>
        <item x="9"/>
        <item x="10"/>
        <item x="11"/>
        <item x="12"/>
        <item t="default"/>
      </items>
    </pivotField>
    <pivotField showAll="0"/>
    <pivotField showAll="0">
      <items count="14">
        <item x="4"/>
        <item x="5"/>
        <item x="3"/>
        <item x="6"/>
        <item x="7"/>
        <item x="2"/>
        <item x="1"/>
        <item x="0"/>
        <item x="8"/>
        <item x="9"/>
        <item x="10"/>
        <item x="11"/>
        <item x="12"/>
        <item t="default"/>
      </items>
    </pivotField>
    <pivotField showAll="0">
      <items count="11">
        <item x="5"/>
        <item x="4"/>
        <item x="3"/>
        <item x="2"/>
        <item x="6"/>
        <item x="1"/>
        <item x="0"/>
        <item x="7"/>
        <item x="8"/>
        <item x="9"/>
        <item t="default"/>
      </items>
    </pivotField>
    <pivotField showAll="0">
      <items count="13">
        <item x="0"/>
        <item x="1"/>
        <item x="2"/>
        <item x="3"/>
        <item x="4"/>
        <item x="5"/>
        <item x="6"/>
        <item x="7"/>
        <item x="8"/>
        <item x="9"/>
        <item x="10"/>
        <item x="11"/>
        <item t="default"/>
      </items>
    </pivotField>
    <pivotField showAll="0">
      <items count="14">
        <item x="7"/>
        <item x="6"/>
        <item x="5"/>
        <item x="4"/>
        <item x="3"/>
        <item x="8"/>
        <item x="9"/>
        <item x="10"/>
        <item x="11"/>
        <item x="2"/>
        <item x="12"/>
        <item x="1"/>
        <item x="0"/>
        <item t="default"/>
      </items>
    </pivotField>
    <pivotField showAll="0">
      <items count="12">
        <item x="3"/>
        <item x="4"/>
        <item x="2"/>
        <item x="5"/>
        <item x="1"/>
        <item x="0"/>
        <item x="6"/>
        <item x="7"/>
        <item x="8"/>
        <item x="9"/>
        <item x="10"/>
        <item t="default"/>
      </items>
    </pivotField>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s>
  <rowFields count="1">
    <field x="0"/>
  </rowFields>
  <rowItems count="14">
    <i>
      <x/>
    </i>
    <i>
      <x v="1"/>
    </i>
    <i>
      <x v="2"/>
    </i>
    <i>
      <x v="3"/>
    </i>
    <i>
      <x v="4"/>
    </i>
    <i>
      <x v="5"/>
    </i>
    <i>
      <x v="6"/>
    </i>
    <i>
      <x v="7"/>
    </i>
    <i>
      <x v="8"/>
    </i>
    <i>
      <x v="9"/>
    </i>
    <i>
      <x v="10"/>
    </i>
    <i>
      <x v="11"/>
    </i>
    <i>
      <x v="12"/>
    </i>
    <i t="grand">
      <x/>
    </i>
  </rowItems>
  <colFields count="1">
    <field x="-2"/>
  </colFields>
  <colItems count="6">
    <i>
      <x/>
    </i>
    <i i="1">
      <x v="1"/>
    </i>
    <i i="2">
      <x v="2"/>
    </i>
    <i i="3">
      <x v="3"/>
    </i>
    <i i="4">
      <x v="4"/>
    </i>
    <i i="5">
      <x v="5"/>
    </i>
  </colItems>
  <dataFields count="6">
    <dataField name="  White%" fld="15" baseField="0" baseItem="0"/>
    <dataField name="Black%" fld="16" baseField="0" baseItem="0"/>
    <dataField name=" Asian%" fld="17" baseField="0" baseItem="0"/>
    <dataField name="Mixed %" fld="18" baseField="0" baseItem="0"/>
    <dataField name=" Other%" fld="19" baseField="0" baseItem="0"/>
    <dataField name=" Unknown%" fld="20" baseField="0" baseItem="0"/>
  </dataFields>
  <formats count="1">
    <format dxfId="2">
      <pivotArea outline="0" collapsedLevelsAreSubtotals="1" fieldPosition="0"/>
    </format>
  </formats>
  <chartFormats count="12">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4" format="2" series="1">
      <pivotArea type="data" outline="0" fieldPosition="0">
        <references count="1">
          <reference field="4294967294" count="1" selected="0">
            <x v="2"/>
          </reference>
        </references>
      </pivotArea>
    </chartFormat>
    <chartFormat chart="4" format="3" series="1">
      <pivotArea type="data" outline="0" fieldPosition="0">
        <references count="1">
          <reference field="4294967294" count="1" selected="0">
            <x v="3"/>
          </reference>
        </references>
      </pivotArea>
    </chartFormat>
    <chartFormat chart="4" format="4" series="1">
      <pivotArea type="data" outline="0" fieldPosition="0">
        <references count="1">
          <reference field="4294967294" count="1" selected="0">
            <x v="4"/>
          </reference>
        </references>
      </pivotArea>
    </chartFormat>
    <chartFormat chart="4" format="5" series="1">
      <pivotArea type="data" outline="0" fieldPosition="0">
        <references count="1">
          <reference field="4294967294" count="1" selected="0">
            <x v="5"/>
          </reference>
        </references>
      </pivotArea>
    </chartFormat>
    <chartFormat chart="10" format="12" series="1">
      <pivotArea type="data" outline="0" fieldPosition="0">
        <references count="1">
          <reference field="4294967294" count="1" selected="0">
            <x v="0"/>
          </reference>
        </references>
      </pivotArea>
    </chartFormat>
    <chartFormat chart="10" format="13" series="1">
      <pivotArea type="data" outline="0" fieldPosition="0">
        <references count="1">
          <reference field="4294967294" count="1" selected="0">
            <x v="1"/>
          </reference>
        </references>
      </pivotArea>
    </chartFormat>
    <chartFormat chart="10" format="14" series="1">
      <pivotArea type="data" outline="0" fieldPosition="0">
        <references count="1">
          <reference field="4294967294" count="1" selected="0">
            <x v="2"/>
          </reference>
        </references>
      </pivotArea>
    </chartFormat>
    <chartFormat chart="10" format="15" series="1">
      <pivotArea type="data" outline="0" fieldPosition="0">
        <references count="1">
          <reference field="4294967294" count="1" selected="0">
            <x v="3"/>
          </reference>
        </references>
      </pivotArea>
    </chartFormat>
    <chartFormat chart="10" format="16" series="1">
      <pivotArea type="data" outline="0" fieldPosition="0">
        <references count="1">
          <reference field="4294967294" count="1" selected="0">
            <x v="4"/>
          </reference>
        </references>
      </pivotArea>
    </chartFormat>
    <chartFormat chart="10" format="17" series="1">
      <pivotArea type="data" outline="0" fieldPosition="0">
        <references count="1">
          <reference field="4294967294"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F8C4613-D066-4D29-B696-A7F616054F58}" name="PivotTable10"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2" rowHeaderCaption="Year">
  <location ref="A40:E54" firstHeaderRow="0" firstDataRow="1" firstDataCol="1"/>
  <pivotFields count="21">
    <pivotField axis="axisRow" showAll="0">
      <items count="14">
        <item x="0"/>
        <item x="1"/>
        <item x="2"/>
        <item x="3"/>
        <item x="4"/>
        <item x="5"/>
        <item x="6"/>
        <item x="7"/>
        <item x="8"/>
        <item x="9"/>
        <item x="10"/>
        <item x="11"/>
        <item x="12"/>
        <item t="default"/>
      </items>
    </pivotField>
    <pivotField showAll="0"/>
    <pivotField showAll="0">
      <items count="14">
        <item x="4"/>
        <item x="5"/>
        <item x="3"/>
        <item x="6"/>
        <item x="7"/>
        <item x="2"/>
        <item x="1"/>
        <item x="0"/>
        <item x="8"/>
        <item x="9"/>
        <item x="10"/>
        <item x="11"/>
        <item x="12"/>
        <item t="default"/>
      </items>
    </pivotField>
    <pivotField showAll="0">
      <items count="11">
        <item x="5"/>
        <item x="4"/>
        <item x="3"/>
        <item x="2"/>
        <item x="6"/>
        <item x="1"/>
        <item x="0"/>
        <item x="7"/>
        <item x="8"/>
        <item x="9"/>
        <item t="default"/>
      </items>
    </pivotField>
    <pivotField showAll="0">
      <items count="13">
        <item x="0"/>
        <item x="1"/>
        <item x="2"/>
        <item x="3"/>
        <item x="4"/>
        <item x="5"/>
        <item x="6"/>
        <item x="7"/>
        <item x="8"/>
        <item x="9"/>
        <item x="10"/>
        <item x="11"/>
        <item t="default"/>
      </items>
    </pivotField>
    <pivotField showAll="0">
      <items count="14">
        <item x="7"/>
        <item x="6"/>
        <item x="5"/>
        <item x="4"/>
        <item x="3"/>
        <item x="8"/>
        <item x="9"/>
        <item x="10"/>
        <item x="11"/>
        <item x="2"/>
        <item x="12"/>
        <item x="1"/>
        <item x="0"/>
        <item t="default"/>
      </items>
    </pivotField>
    <pivotField showAll="0">
      <items count="12">
        <item x="3"/>
        <item x="4"/>
        <item x="2"/>
        <item x="5"/>
        <item x="1"/>
        <item x="0"/>
        <item x="6"/>
        <item x="7"/>
        <item x="8"/>
        <item x="9"/>
        <item x="10"/>
        <item t="default"/>
      </items>
    </pivotField>
    <pivotField showAll="0"/>
    <pivotField showAll="0"/>
    <pivotField showAll="0"/>
    <pivotField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0"/>
  </rowFields>
  <rowItems count="14">
    <i>
      <x/>
    </i>
    <i>
      <x v="1"/>
    </i>
    <i>
      <x v="2"/>
    </i>
    <i>
      <x v="3"/>
    </i>
    <i>
      <x v="4"/>
    </i>
    <i>
      <x v="5"/>
    </i>
    <i>
      <x v="6"/>
    </i>
    <i>
      <x v="7"/>
    </i>
    <i>
      <x v="8"/>
    </i>
    <i>
      <x v="9"/>
    </i>
    <i>
      <x v="10"/>
    </i>
    <i>
      <x v="11"/>
    </i>
    <i>
      <x v="12"/>
    </i>
    <i t="grand">
      <x/>
    </i>
  </rowItems>
  <colFields count="1">
    <field x="-2"/>
  </colFields>
  <colItems count="4">
    <i>
      <x/>
    </i>
    <i i="1">
      <x v="1"/>
    </i>
    <i i="2">
      <x v="2"/>
    </i>
    <i i="3">
      <x v="3"/>
    </i>
  </colItems>
  <dataFields count="4">
    <dataField name="Pct of Black" fld="11" baseField="0" baseItem="0"/>
    <dataField name="Pct of Asian" fld="12" baseField="0" baseItem="0"/>
    <dataField name=" Pct of Mixed" fld="13" baseField="0" baseItem="0"/>
    <dataField name="Pct of Others" fld="14" baseField="0" baseItem="0"/>
  </dataFields>
  <formats count="2">
    <format dxfId="4">
      <pivotArea outline="0" collapsedLevelsAreSubtotals="1" fieldPosition="0"/>
    </format>
    <format dxfId="3">
      <pivotArea dataOnly="0" labelOnly="1" outline="0" fieldPosition="0">
        <references count="1">
          <reference field="4294967294" count="4">
            <x v="0"/>
            <x v="1"/>
            <x v="2"/>
            <x v="3"/>
          </reference>
        </references>
      </pivotArea>
    </format>
  </formats>
  <chartFormats count="8">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3" format="2" series="1">
      <pivotArea type="data" outline="0" fieldPosition="0">
        <references count="1">
          <reference field="4294967294" count="1" selected="0">
            <x v="2"/>
          </reference>
        </references>
      </pivotArea>
    </chartFormat>
    <chartFormat chart="3" format="3" series="1">
      <pivotArea type="data" outline="0" fieldPosition="0">
        <references count="1">
          <reference field="4294967294" count="1" selected="0">
            <x v="3"/>
          </reference>
        </references>
      </pivotArea>
    </chartFormat>
    <chartFormat chart="11" format="12" series="1">
      <pivotArea type="data" outline="0" fieldPosition="0">
        <references count="1">
          <reference field="4294967294" count="1" selected="0">
            <x v="0"/>
          </reference>
        </references>
      </pivotArea>
    </chartFormat>
    <chartFormat chart="11" format="13" series="1">
      <pivotArea type="data" outline="0" fieldPosition="0">
        <references count="1">
          <reference field="4294967294" count="1" selected="0">
            <x v="1"/>
          </reference>
        </references>
      </pivotArea>
    </chartFormat>
    <chartFormat chart="11" format="14" series="1">
      <pivotArea type="data" outline="0" fieldPosition="0">
        <references count="1">
          <reference field="4294967294" count="1" selected="0">
            <x v="2"/>
          </reference>
        </references>
      </pivotArea>
    </chartFormat>
    <chartFormat chart="11" format="15"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17FB98B-A1FB-42BB-B167-522081C7EA36}" name="PivotTable16"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E17" firstHeaderRow="0" firstDataRow="1" firstDataCol="1"/>
  <pivotFields count="9">
    <pivotField axis="axisRow" showAll="0">
      <items count="14">
        <item x="0"/>
        <item x="1"/>
        <item x="2"/>
        <item x="3"/>
        <item x="4"/>
        <item x="5"/>
        <item x="6"/>
        <item x="7"/>
        <item x="8"/>
        <item x="9"/>
        <item x="10"/>
        <item x="11"/>
        <item x="12"/>
        <item t="default"/>
      </items>
    </pivotField>
    <pivotField showAll="0"/>
    <pivotField dataField="1" numFmtId="164" showAll="0"/>
    <pivotField showAll="0"/>
    <pivotField dataField="1" numFmtId="164" showAll="0"/>
    <pivotField showAll="0"/>
    <pivotField dataField="1" numFmtId="164" showAll="0"/>
    <pivotField showAll="0"/>
    <pivotField dataField="1" numFmtId="164" showAll="0"/>
  </pivotFields>
  <rowFields count="1">
    <field x="0"/>
  </rowFields>
  <rowItems count="14">
    <i>
      <x/>
    </i>
    <i>
      <x v="1"/>
    </i>
    <i>
      <x v="2"/>
    </i>
    <i>
      <x v="3"/>
    </i>
    <i>
      <x v="4"/>
    </i>
    <i>
      <x v="5"/>
    </i>
    <i>
      <x v="6"/>
    </i>
    <i>
      <x v="7"/>
    </i>
    <i>
      <x v="8"/>
    </i>
    <i>
      <x v="9"/>
    </i>
    <i>
      <x v="10"/>
    </i>
    <i>
      <x v="11"/>
    </i>
    <i>
      <x v="12"/>
    </i>
    <i t="grand">
      <x/>
    </i>
  </rowItems>
  <colFields count="1">
    <field x="-2"/>
  </colFields>
  <colItems count="4">
    <i>
      <x/>
    </i>
    <i i="1">
      <x v="1"/>
    </i>
    <i i="2">
      <x v="2"/>
    </i>
    <i i="3">
      <x v="3"/>
    </i>
  </colItems>
  <dataFields count="4">
    <dataField name=" %white leaving/Joining" fld="4" subtotal="average" baseField="0" baseItem="0"/>
    <dataField name="%black leaving/Joining" fld="2" subtotal="average" baseField="0" baseItem="0"/>
    <dataField name="% Asian leaving/Joining" fld="6" subtotal="average" baseField="0" baseItem="0"/>
    <dataField name="%mixed leaving/Joining" fld="8" subtotal="average" baseField="0" baseItem="0"/>
  </dataFields>
  <formats count="1">
    <format dxfId="0">
      <pivotArea outline="0" collapsedLevelsAreSubtotals="1" fieldPosition="0"/>
    </format>
  </formats>
  <chartFormats count="8">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2"/>
          </reference>
        </references>
      </pivotArea>
    </chartFormat>
    <chartFormat chart="1" format="3" series="1">
      <pivotArea type="data" outline="0" fieldPosition="0">
        <references count="1">
          <reference field="4294967294" count="1" selected="0">
            <x v="3"/>
          </reference>
        </references>
      </pivotArea>
    </chartFormat>
    <chartFormat chart="3" format="8" series="1">
      <pivotArea type="data" outline="0" fieldPosition="0">
        <references count="1">
          <reference field="4294967294" count="1" selected="0">
            <x v="0"/>
          </reference>
        </references>
      </pivotArea>
    </chartFormat>
    <chartFormat chart="3" format="9" series="1">
      <pivotArea type="data" outline="0" fieldPosition="0">
        <references count="1">
          <reference field="4294967294" count="1" selected="0">
            <x v="1"/>
          </reference>
        </references>
      </pivotArea>
    </chartFormat>
    <chartFormat chart="3" format="10" series="1">
      <pivotArea type="data" outline="0" fieldPosition="0">
        <references count="1">
          <reference field="4294967294" count="1" selected="0">
            <x v="2"/>
          </reference>
        </references>
      </pivotArea>
    </chartFormat>
    <chartFormat chart="3" format="11"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862D3A72-CBBE-4615-99D0-5B5D00AF3C06}" sourceName="Year">
  <pivotTables>
    <pivotTable tabId="4" name="PivotTable9"/>
    <pivotTable tabId="4" name="PivotTable10"/>
    <pivotTable tabId="4" name="PivotTable11"/>
    <pivotTable tabId="4" name="PivotTable3"/>
  </pivotTables>
  <data>
    <tabular pivotCacheId="130030932">
      <items count="13">
        <i x="0" s="1"/>
        <i x="1" s="1"/>
        <i x="2" s="1"/>
        <i x="3" s="1"/>
        <i x="4" s="1"/>
        <i x="5" s="1"/>
        <i x="6" s="1"/>
        <i x="7" s="1"/>
        <i x="8" s="1"/>
        <i x="9" s="1"/>
        <i x="10" s="1"/>
        <i x="11" s="1"/>
        <i x="1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E220B835-5346-4795-ABF1-F3BDBE8C110D}" sourceName="Year">
  <pivotTables>
    <pivotTable tabId="11" name="PivotTable16"/>
  </pivotTables>
  <data>
    <tabular pivotCacheId="962503579">
      <items count="13">
        <i x="0" s="1"/>
        <i x="1" s="1"/>
        <i x="2" s="1"/>
        <i x="3" s="1"/>
        <i x="4" s="1"/>
        <i x="5" s="1"/>
        <i x="6" s="1"/>
        <i x="7" s="1"/>
        <i x="8" s="1"/>
        <i x="9" s="1"/>
        <i x="10" s="1"/>
        <i x="11" s="1"/>
        <i x="1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AF4D5F73-DFD5-4B4B-A282-C7EA549848B3}" cache="Slicer_Year" caption="Year" startItem="5" style="SlicerStyleLight6" rowHeight="234950"/>
  <slicer name="Year 1" xr10:uid="{82D6E7B4-6AC2-432F-A9A1-507163528F22}" cache="Slicer_Year1" caption="Year" style="SlicerStyleLight6"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6E063-F339-4632-B023-B379C4B64EF2}">
  <dimension ref="A3:G73"/>
  <sheetViews>
    <sheetView workbookViewId="0">
      <selection sqref="A1:XFD1048576"/>
    </sheetView>
  </sheetViews>
  <sheetFormatPr defaultRowHeight="14.4" x14ac:dyDescent="0.3"/>
  <cols>
    <col min="1" max="1" width="10.77734375" bestFit="1" customWidth="1"/>
    <col min="2" max="2" width="27.6640625" bestFit="1" customWidth="1"/>
    <col min="3" max="3" width="6.88671875" bestFit="1" customWidth="1"/>
    <col min="4" max="4" width="7.44140625" bestFit="1" customWidth="1"/>
    <col min="5" max="5" width="8.109375" bestFit="1" customWidth="1"/>
    <col min="6" max="6" width="7.6640625" bestFit="1" customWidth="1"/>
    <col min="7" max="7" width="11.109375" bestFit="1" customWidth="1"/>
    <col min="8" max="14" width="5" bestFit="1" customWidth="1"/>
    <col min="15" max="15" width="10.77734375" bestFit="1" customWidth="1"/>
    <col min="16" max="16" width="7" bestFit="1" customWidth="1"/>
    <col min="17" max="17" width="4" bestFit="1" customWidth="1"/>
    <col min="18" max="18" width="9.6640625" bestFit="1" customWidth="1"/>
    <col min="19" max="19" width="7" bestFit="1" customWidth="1"/>
    <col min="20" max="20" width="9.6640625" bestFit="1" customWidth="1"/>
    <col min="21" max="21" width="7" bestFit="1" customWidth="1"/>
    <col min="22" max="22" width="9.6640625" bestFit="1" customWidth="1"/>
    <col min="23" max="23" width="7" bestFit="1" customWidth="1"/>
    <col min="24" max="24" width="9.6640625" bestFit="1" customWidth="1"/>
    <col min="25" max="25" width="10.77734375" bestFit="1" customWidth="1"/>
    <col min="26" max="26" width="9.6640625" bestFit="1" customWidth="1"/>
    <col min="27" max="27" width="9.44140625" customWidth="1"/>
    <col min="28" max="28" width="7" bestFit="1" customWidth="1"/>
    <col min="29" max="30" width="9.6640625" bestFit="1" customWidth="1"/>
    <col min="31" max="31" width="7" bestFit="1" customWidth="1"/>
    <col min="32" max="33" width="9.6640625" bestFit="1" customWidth="1"/>
    <col min="34" max="34" width="7" bestFit="1" customWidth="1"/>
    <col min="35" max="36" width="9.6640625" bestFit="1" customWidth="1"/>
    <col min="37" max="37" width="7" bestFit="1" customWidth="1"/>
    <col min="38" max="39" width="9.6640625" bestFit="1" customWidth="1"/>
    <col min="40" max="40" width="10.77734375" bestFit="1" customWidth="1"/>
    <col min="41" max="41" width="9.6640625" bestFit="1" customWidth="1"/>
    <col min="42" max="42" width="7" bestFit="1" customWidth="1"/>
    <col min="43" max="45" width="9.6640625" bestFit="1" customWidth="1"/>
    <col min="46" max="46" width="7" bestFit="1" customWidth="1"/>
    <col min="47" max="49" width="9.6640625" bestFit="1" customWidth="1"/>
    <col min="50" max="50" width="7" bestFit="1" customWidth="1"/>
    <col min="51" max="53" width="9.6640625" bestFit="1" customWidth="1"/>
    <col min="54" max="54" width="10.77734375" bestFit="1" customWidth="1"/>
    <col min="55" max="55" width="16.77734375" bestFit="1" customWidth="1"/>
    <col min="56" max="56" width="17.33203125" bestFit="1" customWidth="1"/>
    <col min="57" max="57" width="16.77734375" bestFit="1" customWidth="1"/>
    <col min="58" max="58" width="12.6640625" bestFit="1" customWidth="1"/>
    <col min="59" max="59" width="12.21875" bestFit="1" customWidth="1"/>
    <col min="60" max="60" width="17.33203125" bestFit="1" customWidth="1"/>
    <col min="61" max="61" width="16.77734375" bestFit="1" customWidth="1"/>
    <col min="62" max="62" width="17.33203125" bestFit="1" customWidth="1"/>
    <col min="63" max="63" width="16.77734375" bestFit="1" customWidth="1"/>
    <col min="64" max="64" width="17.33203125" bestFit="1" customWidth="1"/>
    <col min="65" max="65" width="16.77734375" bestFit="1" customWidth="1"/>
    <col min="66" max="66" width="12.6640625" bestFit="1" customWidth="1"/>
    <col min="67" max="67" width="12.21875" bestFit="1" customWidth="1"/>
    <col min="68" max="68" width="17.33203125" bestFit="1" customWidth="1"/>
    <col min="69" max="69" width="16.77734375" bestFit="1" customWidth="1"/>
    <col min="70" max="70" width="17.33203125" bestFit="1" customWidth="1"/>
    <col min="71" max="71" width="16.77734375" bestFit="1" customWidth="1"/>
    <col min="72" max="72" width="17.33203125" bestFit="1" customWidth="1"/>
    <col min="73" max="73" width="16.77734375" bestFit="1" customWidth="1"/>
    <col min="74" max="74" width="12.6640625" bestFit="1" customWidth="1"/>
    <col min="75" max="75" width="12.21875" bestFit="1" customWidth="1"/>
    <col min="76" max="76" width="17.33203125" bestFit="1" customWidth="1"/>
    <col min="77" max="77" width="16.77734375" bestFit="1" customWidth="1"/>
    <col min="78" max="78" width="17.33203125" bestFit="1" customWidth="1"/>
    <col min="79" max="79" width="16.77734375" bestFit="1" customWidth="1"/>
    <col min="80" max="80" width="17.33203125" bestFit="1" customWidth="1"/>
    <col min="81" max="81" width="16.77734375" bestFit="1" customWidth="1"/>
    <col min="82" max="82" width="12.6640625" bestFit="1" customWidth="1"/>
    <col min="83" max="83" width="12.21875" bestFit="1" customWidth="1"/>
    <col min="84" max="84" width="17.33203125" bestFit="1" customWidth="1"/>
    <col min="85" max="85" width="16.77734375" bestFit="1" customWidth="1"/>
    <col min="86" max="86" width="17.33203125" bestFit="1" customWidth="1"/>
    <col min="87" max="87" width="16.77734375" bestFit="1" customWidth="1"/>
    <col min="88" max="88" width="17.33203125" bestFit="1" customWidth="1"/>
    <col min="89" max="89" width="16.77734375" bestFit="1" customWidth="1"/>
    <col min="90" max="90" width="12.6640625" bestFit="1" customWidth="1"/>
    <col min="91" max="91" width="12.21875" bestFit="1" customWidth="1"/>
    <col min="92" max="92" width="17.33203125" bestFit="1" customWidth="1"/>
    <col min="93" max="93" width="16.77734375" bestFit="1" customWidth="1"/>
    <col min="94" max="94" width="17.33203125" bestFit="1" customWidth="1"/>
    <col min="95" max="95" width="16.77734375" bestFit="1" customWidth="1"/>
    <col min="96" max="96" width="17.33203125" bestFit="1" customWidth="1"/>
    <col min="97" max="97" width="16.77734375" bestFit="1" customWidth="1"/>
    <col min="98" max="98" width="12.6640625" bestFit="1" customWidth="1"/>
    <col min="99" max="99" width="12.21875" bestFit="1" customWidth="1"/>
    <col min="100" max="100" width="17.33203125" bestFit="1" customWidth="1"/>
    <col min="101" max="101" width="16.77734375" bestFit="1" customWidth="1"/>
    <col min="102" max="102" width="17.33203125" bestFit="1" customWidth="1"/>
    <col min="103" max="103" width="16.77734375" bestFit="1" customWidth="1"/>
    <col min="104" max="104" width="17.33203125" bestFit="1" customWidth="1"/>
    <col min="105" max="105" width="16.77734375" bestFit="1" customWidth="1"/>
    <col min="106" max="106" width="17.5546875" bestFit="1" customWidth="1"/>
    <col min="107" max="107" width="17" bestFit="1" customWidth="1"/>
    <col min="108" max="108" width="17.33203125" bestFit="1" customWidth="1"/>
    <col min="109" max="109" width="16.77734375" bestFit="1" customWidth="1"/>
    <col min="110" max="110" width="12" bestFit="1" customWidth="1"/>
    <col min="111" max="111" width="12.6640625" bestFit="1" customWidth="1"/>
    <col min="112" max="112" width="12.21875" bestFit="1" customWidth="1"/>
    <col min="113" max="113" width="16.5546875" bestFit="1" customWidth="1"/>
    <col min="114" max="114" width="17.33203125" bestFit="1" customWidth="1"/>
    <col min="115" max="115" width="16.77734375" bestFit="1" customWidth="1"/>
    <col min="116" max="116" width="16.5546875" bestFit="1" customWidth="1"/>
    <col min="117" max="117" width="17.33203125" bestFit="1" customWidth="1"/>
    <col min="118" max="118" width="16.77734375" bestFit="1" customWidth="1"/>
    <col min="119" max="119" width="16.5546875" bestFit="1" customWidth="1"/>
    <col min="120" max="120" width="17.33203125" bestFit="1" customWidth="1"/>
    <col min="121" max="121" width="16.77734375" bestFit="1" customWidth="1"/>
    <col min="122" max="122" width="12" bestFit="1" customWidth="1"/>
    <col min="123" max="123" width="12.6640625" bestFit="1" customWidth="1"/>
    <col min="124" max="124" width="12.21875" bestFit="1" customWidth="1"/>
    <col min="125" max="125" width="16.5546875" bestFit="1" customWidth="1"/>
    <col min="126" max="126" width="17.33203125" bestFit="1" customWidth="1"/>
    <col min="127" max="127" width="16.77734375" bestFit="1" customWidth="1"/>
    <col min="128" max="128" width="16.5546875" bestFit="1" customWidth="1"/>
    <col min="129" max="129" width="17.33203125" bestFit="1" customWidth="1"/>
    <col min="130" max="130" width="16.77734375" bestFit="1" customWidth="1"/>
    <col min="131" max="131" width="16.5546875" bestFit="1" customWidth="1"/>
    <col min="132" max="132" width="17.33203125" bestFit="1" customWidth="1"/>
    <col min="133" max="133" width="16.77734375" bestFit="1" customWidth="1"/>
    <col min="134" max="134" width="12" bestFit="1" customWidth="1"/>
    <col min="135" max="135" width="12.6640625" bestFit="1" customWidth="1"/>
    <col min="136" max="136" width="12.21875" bestFit="1" customWidth="1"/>
    <col min="137" max="137" width="16.5546875" bestFit="1" customWidth="1"/>
    <col min="138" max="138" width="17.33203125" bestFit="1" customWidth="1"/>
    <col min="139" max="139" width="16.77734375" bestFit="1" customWidth="1"/>
    <col min="140" max="140" width="16.5546875" bestFit="1" customWidth="1"/>
    <col min="141" max="141" width="17.33203125" bestFit="1" customWidth="1"/>
    <col min="142" max="142" width="16.77734375" bestFit="1" customWidth="1"/>
    <col min="143" max="143" width="16.5546875" bestFit="1" customWidth="1"/>
    <col min="144" max="144" width="17.33203125" bestFit="1" customWidth="1"/>
    <col min="145" max="145" width="16.77734375" bestFit="1" customWidth="1"/>
    <col min="146" max="146" width="12" bestFit="1" customWidth="1"/>
    <col min="147" max="147" width="12.6640625" bestFit="1" customWidth="1"/>
    <col min="148" max="148" width="12.21875" bestFit="1" customWidth="1"/>
    <col min="149" max="149" width="16.5546875" bestFit="1" customWidth="1"/>
    <col min="150" max="150" width="17.33203125" bestFit="1" customWidth="1"/>
    <col min="151" max="151" width="16.77734375" bestFit="1" customWidth="1"/>
    <col min="152" max="152" width="16.5546875" bestFit="1" customWidth="1"/>
    <col min="153" max="153" width="17.33203125" bestFit="1" customWidth="1"/>
    <col min="154" max="154" width="16.77734375" bestFit="1" customWidth="1"/>
    <col min="155" max="155" width="16.5546875" bestFit="1" customWidth="1"/>
    <col min="156" max="156" width="17.33203125" bestFit="1" customWidth="1"/>
    <col min="157" max="158" width="16.77734375" bestFit="1" customWidth="1"/>
    <col min="159" max="159" width="17.5546875" bestFit="1" customWidth="1"/>
    <col min="160" max="160" width="17" bestFit="1" customWidth="1"/>
    <col min="161" max="161" width="16.77734375" bestFit="1" customWidth="1"/>
    <col min="162" max="162" width="11.88671875" bestFit="1" customWidth="1"/>
    <col min="163" max="163" width="12" bestFit="1" customWidth="1"/>
    <col min="164" max="164" width="12.6640625" bestFit="1" customWidth="1"/>
    <col min="165" max="165" width="12.21875" bestFit="1" customWidth="1"/>
    <col min="166" max="166" width="16.44140625" bestFit="1" customWidth="1"/>
    <col min="167" max="167" width="16.5546875" bestFit="1" customWidth="1"/>
    <col min="168" max="168" width="17.33203125" bestFit="1" customWidth="1"/>
    <col min="169" max="169" width="16.77734375" bestFit="1" customWidth="1"/>
    <col min="170" max="170" width="16.44140625" bestFit="1" customWidth="1"/>
    <col min="171" max="171" width="16.5546875" bestFit="1" customWidth="1"/>
    <col min="172" max="172" width="17.33203125" bestFit="1" customWidth="1"/>
    <col min="173" max="173" width="16.77734375" bestFit="1" customWidth="1"/>
    <col min="174" max="174" width="16.44140625" bestFit="1" customWidth="1"/>
    <col min="175" max="175" width="16.5546875" bestFit="1" customWidth="1"/>
    <col min="176" max="176" width="17.33203125" bestFit="1" customWidth="1"/>
    <col min="177" max="177" width="16.77734375" bestFit="1" customWidth="1"/>
    <col min="178" max="178" width="11.88671875" bestFit="1" customWidth="1"/>
    <col min="179" max="179" width="12" bestFit="1" customWidth="1"/>
    <col min="180" max="180" width="12.6640625" bestFit="1" customWidth="1"/>
    <col min="181" max="181" width="12.21875" bestFit="1" customWidth="1"/>
    <col min="182" max="182" width="16.44140625" bestFit="1" customWidth="1"/>
    <col min="183" max="183" width="16.5546875" bestFit="1" customWidth="1"/>
    <col min="184" max="184" width="17.33203125" bestFit="1" customWidth="1"/>
    <col min="185" max="185" width="16.77734375" bestFit="1" customWidth="1"/>
    <col min="186" max="186" width="16.44140625" bestFit="1" customWidth="1"/>
    <col min="187" max="187" width="16.5546875" bestFit="1" customWidth="1"/>
    <col min="188" max="188" width="17.33203125" bestFit="1" customWidth="1"/>
    <col min="189" max="189" width="16.77734375" bestFit="1" customWidth="1"/>
    <col min="190" max="190" width="16.44140625" bestFit="1" customWidth="1"/>
    <col min="191" max="191" width="16.5546875" bestFit="1" customWidth="1"/>
    <col min="192" max="192" width="17.33203125" bestFit="1" customWidth="1"/>
    <col min="193" max="193" width="16.77734375" bestFit="1" customWidth="1"/>
    <col min="194" max="194" width="11.88671875" bestFit="1" customWidth="1"/>
    <col min="195" max="195" width="12" bestFit="1" customWidth="1"/>
    <col min="196" max="196" width="12.6640625" bestFit="1" customWidth="1"/>
    <col min="197" max="197" width="12.21875" bestFit="1" customWidth="1"/>
    <col min="198" max="198" width="16.44140625" bestFit="1" customWidth="1"/>
    <col min="199" max="199" width="16.5546875" bestFit="1" customWidth="1"/>
    <col min="200" max="200" width="17.33203125" bestFit="1" customWidth="1"/>
    <col min="201" max="201" width="16.77734375" bestFit="1" customWidth="1"/>
    <col min="202" max="202" width="16.44140625" bestFit="1" customWidth="1"/>
    <col min="203" max="203" width="16.5546875" bestFit="1" customWidth="1"/>
    <col min="204" max="204" width="17.33203125" bestFit="1" customWidth="1"/>
    <col min="205" max="205" width="16.77734375" bestFit="1" customWidth="1"/>
    <col min="206" max="206" width="16.44140625" bestFit="1" customWidth="1"/>
    <col min="207" max="207" width="16.5546875" bestFit="1" customWidth="1"/>
    <col min="208" max="208" width="17.33203125" bestFit="1" customWidth="1"/>
    <col min="209" max="209" width="16.77734375" bestFit="1" customWidth="1"/>
    <col min="210" max="210" width="16.6640625" bestFit="1" customWidth="1"/>
    <col min="211" max="211" width="16.77734375" bestFit="1" customWidth="1"/>
    <col min="212" max="212" width="17.5546875" bestFit="1" customWidth="1"/>
    <col min="213" max="213" width="17" bestFit="1" customWidth="1"/>
  </cols>
  <sheetData>
    <row r="3" spans="1:2" x14ac:dyDescent="0.3">
      <c r="A3" s="2" t="s">
        <v>0</v>
      </c>
      <c r="B3" t="s">
        <v>13</v>
      </c>
    </row>
    <row r="4" spans="1:2" x14ac:dyDescent="0.3">
      <c r="A4" s="3">
        <v>2012</v>
      </c>
      <c r="B4" s="5">
        <v>9.8800959232613908E-2</v>
      </c>
    </row>
    <row r="5" spans="1:2" x14ac:dyDescent="0.3">
      <c r="A5" s="3">
        <v>2013</v>
      </c>
      <c r="B5" s="5">
        <v>0.1016745212072596</v>
      </c>
    </row>
    <row r="6" spans="1:2" x14ac:dyDescent="0.3">
      <c r="A6" s="3">
        <v>2014</v>
      </c>
      <c r="B6" s="5">
        <v>0.10278936964638699</v>
      </c>
    </row>
    <row r="7" spans="1:2" x14ac:dyDescent="0.3">
      <c r="A7" s="3">
        <v>2015</v>
      </c>
      <c r="B7" s="5">
        <v>0.10153916838961635</v>
      </c>
    </row>
    <row r="8" spans="1:2" x14ac:dyDescent="0.3">
      <c r="A8" s="3">
        <v>2016</v>
      </c>
      <c r="B8" s="5">
        <v>0.10183443085606773</v>
      </c>
    </row>
    <row r="9" spans="1:2" x14ac:dyDescent="0.3">
      <c r="A9" s="3">
        <v>2017</v>
      </c>
      <c r="B9" s="5">
        <v>0.10555289612254667</v>
      </c>
    </row>
    <row r="10" spans="1:2" x14ac:dyDescent="0.3">
      <c r="A10" s="3">
        <v>2018</v>
      </c>
      <c r="B10" s="5">
        <v>0.11083713475527061</v>
      </c>
    </row>
    <row r="11" spans="1:2" x14ac:dyDescent="0.3">
      <c r="A11" s="3">
        <v>2019</v>
      </c>
      <c r="B11" s="5">
        <v>0.11426040744021258</v>
      </c>
    </row>
    <row r="12" spans="1:2" x14ac:dyDescent="0.3">
      <c r="A12" s="3">
        <v>2020</v>
      </c>
      <c r="B12" s="5">
        <v>0.12985055883461008</v>
      </c>
    </row>
    <row r="13" spans="1:2" x14ac:dyDescent="0.3">
      <c r="A13" s="3">
        <v>2021</v>
      </c>
      <c r="B13" s="5">
        <v>0.13378739965945025</v>
      </c>
    </row>
    <row r="14" spans="1:2" x14ac:dyDescent="0.3">
      <c r="A14" s="3">
        <v>2022</v>
      </c>
      <c r="B14" s="5">
        <v>0.140220488046575</v>
      </c>
    </row>
    <row r="15" spans="1:2" x14ac:dyDescent="0.3">
      <c r="A15" s="3">
        <v>2023</v>
      </c>
      <c r="B15" s="5">
        <v>0.14888079125455492</v>
      </c>
    </row>
    <row r="16" spans="1:2" x14ac:dyDescent="0.3">
      <c r="A16" s="3">
        <v>2024</v>
      </c>
      <c r="B16" s="5">
        <v>0.16314881189433161</v>
      </c>
    </row>
    <row r="17" spans="1:5" x14ac:dyDescent="0.3">
      <c r="A17" s="3" t="s">
        <v>12</v>
      </c>
      <c r="B17" s="5">
        <v>0.11806365831818305</v>
      </c>
    </row>
    <row r="21" spans="1:5" x14ac:dyDescent="0.3">
      <c r="A21" s="2" t="s">
        <v>0</v>
      </c>
      <c r="B21" t="s">
        <v>14</v>
      </c>
      <c r="C21" t="s">
        <v>15</v>
      </c>
      <c r="D21" t="s">
        <v>16</v>
      </c>
      <c r="E21" t="s">
        <v>17</v>
      </c>
    </row>
    <row r="22" spans="1:5" x14ac:dyDescent="0.3">
      <c r="A22" s="3">
        <v>2012</v>
      </c>
      <c r="B22" s="4">
        <v>6460</v>
      </c>
      <c r="C22" s="4">
        <v>1610</v>
      </c>
      <c r="D22" s="4">
        <v>1510</v>
      </c>
      <c r="E22" s="4">
        <v>720</v>
      </c>
    </row>
    <row r="23" spans="1:5" x14ac:dyDescent="0.3">
      <c r="A23" s="3">
        <v>2013</v>
      </c>
      <c r="B23" s="4">
        <v>6240</v>
      </c>
      <c r="C23" s="4">
        <v>1740</v>
      </c>
      <c r="D23" s="4">
        <v>1480</v>
      </c>
      <c r="E23" s="4">
        <v>670</v>
      </c>
    </row>
    <row r="24" spans="1:5" x14ac:dyDescent="0.3">
      <c r="A24" s="3">
        <v>2014</v>
      </c>
      <c r="B24" s="4">
        <v>5680</v>
      </c>
      <c r="C24" s="4">
        <v>1740</v>
      </c>
      <c r="D24" s="4">
        <v>1360</v>
      </c>
      <c r="E24" s="4">
        <v>590</v>
      </c>
    </row>
    <row r="25" spans="1:5" x14ac:dyDescent="0.3">
      <c r="A25" s="3">
        <v>2015</v>
      </c>
      <c r="B25" s="4">
        <v>5080</v>
      </c>
      <c r="C25" s="4">
        <v>1900</v>
      </c>
      <c r="D25" s="4">
        <v>1340</v>
      </c>
      <c r="E25" s="4">
        <v>520</v>
      </c>
    </row>
    <row r="26" spans="1:5" x14ac:dyDescent="0.3">
      <c r="A26" s="3">
        <v>2016</v>
      </c>
      <c r="B26" s="4">
        <v>4750</v>
      </c>
      <c r="C26" s="4">
        <v>2060</v>
      </c>
      <c r="D26" s="4">
        <v>1330</v>
      </c>
      <c r="E26" s="4">
        <v>520</v>
      </c>
    </row>
    <row r="27" spans="1:5" x14ac:dyDescent="0.3">
      <c r="A27" s="3">
        <v>2017</v>
      </c>
      <c r="B27" s="4">
        <v>4620</v>
      </c>
      <c r="C27" s="4">
        <v>2330</v>
      </c>
      <c r="D27" s="4">
        <v>1340</v>
      </c>
      <c r="E27" s="4">
        <v>540</v>
      </c>
    </row>
    <row r="28" spans="1:5" x14ac:dyDescent="0.3">
      <c r="A28" s="3">
        <v>2018</v>
      </c>
      <c r="B28" s="4">
        <v>4530</v>
      </c>
      <c r="C28" s="4">
        <v>2530</v>
      </c>
      <c r="D28" s="4">
        <v>1330</v>
      </c>
      <c r="E28" s="4">
        <v>600</v>
      </c>
    </row>
    <row r="29" spans="1:5" x14ac:dyDescent="0.3">
      <c r="A29" s="3">
        <v>2019</v>
      </c>
      <c r="B29" s="4">
        <v>4430</v>
      </c>
      <c r="C29" s="4">
        <v>2710</v>
      </c>
      <c r="D29" s="4">
        <v>1300</v>
      </c>
      <c r="E29" s="4">
        <v>590</v>
      </c>
    </row>
    <row r="30" spans="1:5" x14ac:dyDescent="0.3">
      <c r="A30" s="3">
        <v>2020</v>
      </c>
      <c r="B30" s="4">
        <v>5210</v>
      </c>
      <c r="C30" s="4">
        <v>2940</v>
      </c>
      <c r="D30" s="4">
        <v>1410</v>
      </c>
      <c r="E30" s="4">
        <v>780</v>
      </c>
    </row>
    <row r="31" spans="1:5" x14ac:dyDescent="0.3">
      <c r="A31" s="3">
        <v>2021</v>
      </c>
      <c r="B31" s="4">
        <v>5540</v>
      </c>
      <c r="C31" s="4">
        <v>3100</v>
      </c>
      <c r="D31" s="4">
        <v>1510</v>
      </c>
      <c r="E31" s="4">
        <v>860</v>
      </c>
    </row>
    <row r="32" spans="1:5" x14ac:dyDescent="0.3">
      <c r="A32" s="3">
        <v>2022</v>
      </c>
      <c r="B32" s="4">
        <v>5660</v>
      </c>
      <c r="C32" s="4">
        <v>3210</v>
      </c>
      <c r="D32" s="4">
        <v>1530</v>
      </c>
      <c r="E32" s="4">
        <v>920</v>
      </c>
    </row>
    <row r="33" spans="1:5" x14ac:dyDescent="0.3">
      <c r="A33" s="3">
        <v>2023</v>
      </c>
      <c r="B33" s="4">
        <v>5670</v>
      </c>
      <c r="C33" s="4">
        <v>3280</v>
      </c>
      <c r="D33" s="4">
        <v>1540</v>
      </c>
      <c r="E33" s="4">
        <v>950</v>
      </c>
    </row>
    <row r="34" spans="1:5" x14ac:dyDescent="0.3">
      <c r="A34" s="3">
        <v>2024</v>
      </c>
      <c r="B34" s="4">
        <v>6090</v>
      </c>
      <c r="C34" s="4">
        <v>3450</v>
      </c>
      <c r="D34" s="4">
        <v>1620</v>
      </c>
      <c r="E34" s="4">
        <v>1130</v>
      </c>
    </row>
    <row r="35" spans="1:5" x14ac:dyDescent="0.3">
      <c r="A35" s="3" t="s">
        <v>12</v>
      </c>
      <c r="B35" s="4">
        <v>69960</v>
      </c>
      <c r="C35" s="4">
        <v>32600</v>
      </c>
      <c r="D35" s="4">
        <v>18600</v>
      </c>
      <c r="E35" s="4">
        <v>9390</v>
      </c>
    </row>
    <row r="40" spans="1:5" x14ac:dyDescent="0.3">
      <c r="A40" s="2" t="s">
        <v>0</v>
      </c>
      <c r="B40" s="5" t="s">
        <v>18</v>
      </c>
      <c r="C40" s="5" t="s">
        <v>19</v>
      </c>
      <c r="D40" s="5" t="s">
        <v>20</v>
      </c>
      <c r="E40" s="5" t="s">
        <v>21</v>
      </c>
    </row>
    <row r="41" spans="1:5" x14ac:dyDescent="0.3">
      <c r="A41" s="3">
        <v>2012</v>
      </c>
      <c r="B41" s="5">
        <v>0.62718446601941746</v>
      </c>
      <c r="C41" s="5">
        <v>0.15631067961165049</v>
      </c>
      <c r="D41" s="5">
        <v>0.14660194174757282</v>
      </c>
      <c r="E41" s="5">
        <v>6.9902912621359226E-2</v>
      </c>
    </row>
    <row r="42" spans="1:5" x14ac:dyDescent="0.3">
      <c r="A42" s="3">
        <v>2013</v>
      </c>
      <c r="B42" s="5">
        <v>0.61538461538461542</v>
      </c>
      <c r="C42" s="5">
        <v>0.17159763313609466</v>
      </c>
      <c r="D42" s="5">
        <v>0.14595660749506903</v>
      </c>
      <c r="E42" s="5">
        <v>6.607495069033531E-2</v>
      </c>
    </row>
    <row r="43" spans="1:5" x14ac:dyDescent="0.3">
      <c r="A43" s="3">
        <v>2014</v>
      </c>
      <c r="B43" s="5">
        <v>0.60683760683760679</v>
      </c>
      <c r="C43" s="5">
        <v>0.1858974358974359</v>
      </c>
      <c r="D43" s="5">
        <v>0.14529914529914531</v>
      </c>
      <c r="E43" s="5">
        <v>6.3034188034188032E-2</v>
      </c>
    </row>
    <row r="44" spans="1:5" x14ac:dyDescent="0.3">
      <c r="A44" s="3">
        <v>2015</v>
      </c>
      <c r="B44" s="5">
        <v>0.57466063348416285</v>
      </c>
      <c r="C44" s="5">
        <v>0.21493212669683259</v>
      </c>
      <c r="D44" s="5">
        <v>0.15158371040723981</v>
      </c>
      <c r="E44" s="5">
        <v>5.8823529411764705E-2</v>
      </c>
    </row>
    <row r="45" spans="1:5" x14ac:dyDescent="0.3">
      <c r="A45" s="3">
        <v>2016</v>
      </c>
      <c r="B45" s="5">
        <v>0.5484988452655889</v>
      </c>
      <c r="C45" s="5">
        <v>0.23787528868360278</v>
      </c>
      <c r="D45" s="5">
        <v>0.1535796766743649</v>
      </c>
      <c r="E45" s="5">
        <v>6.0046189376443418E-2</v>
      </c>
    </row>
    <row r="46" spans="1:5" x14ac:dyDescent="0.3">
      <c r="A46" s="3">
        <v>2017</v>
      </c>
      <c r="B46" s="5">
        <v>0.52380952380952384</v>
      </c>
      <c r="C46" s="5">
        <v>0.26417233560090703</v>
      </c>
      <c r="D46" s="5">
        <v>0.15192743764172337</v>
      </c>
      <c r="E46" s="5">
        <v>6.1224489795918366E-2</v>
      </c>
    </row>
    <row r="47" spans="1:5" x14ac:dyDescent="0.3">
      <c r="A47" s="3">
        <v>2018</v>
      </c>
      <c r="B47" s="5">
        <v>0.50389321468298109</v>
      </c>
      <c r="C47" s="5">
        <v>0.28142380422691882</v>
      </c>
      <c r="D47" s="5">
        <v>0.14794215795328142</v>
      </c>
      <c r="E47" s="5">
        <v>6.6740823136818686E-2</v>
      </c>
    </row>
    <row r="48" spans="1:5" x14ac:dyDescent="0.3">
      <c r="A48" s="3">
        <v>2019</v>
      </c>
      <c r="B48" s="5">
        <v>0.49058693244739754</v>
      </c>
      <c r="C48" s="5">
        <v>0.30011074197120707</v>
      </c>
      <c r="D48" s="5">
        <v>0.14396456256921372</v>
      </c>
      <c r="E48" s="5">
        <v>6.533776301218161E-2</v>
      </c>
    </row>
    <row r="49" spans="1:7" x14ac:dyDescent="0.3">
      <c r="A49" s="3">
        <v>2020</v>
      </c>
      <c r="B49" s="5">
        <v>0.50386847195357831</v>
      </c>
      <c r="C49" s="5">
        <v>0.28433268858800775</v>
      </c>
      <c r="D49" s="5">
        <v>0.13636363636363635</v>
      </c>
      <c r="E49" s="5">
        <v>7.5435203094777567E-2</v>
      </c>
    </row>
    <row r="50" spans="1:7" x14ac:dyDescent="0.3">
      <c r="A50" s="3">
        <v>2021</v>
      </c>
      <c r="B50" s="5">
        <v>0.50363636363636366</v>
      </c>
      <c r="C50" s="5">
        <v>0.2818181818181818</v>
      </c>
      <c r="D50" s="5">
        <v>0.13727272727272727</v>
      </c>
      <c r="E50" s="5">
        <v>7.8181818181818186E-2</v>
      </c>
    </row>
    <row r="51" spans="1:7" x14ac:dyDescent="0.3">
      <c r="A51" s="3">
        <v>2022</v>
      </c>
      <c r="B51" s="5">
        <v>0.5</v>
      </c>
      <c r="C51" s="5">
        <v>0.28356890459363959</v>
      </c>
      <c r="D51" s="5">
        <v>0.1351590106007067</v>
      </c>
      <c r="E51" s="5">
        <v>8.1272084805653705E-2</v>
      </c>
    </row>
    <row r="52" spans="1:7" x14ac:dyDescent="0.3">
      <c r="A52" s="3">
        <v>2023</v>
      </c>
      <c r="B52" s="5">
        <v>0.49562937062937062</v>
      </c>
      <c r="C52" s="5">
        <v>0.28671328671328672</v>
      </c>
      <c r="D52" s="5">
        <v>0.13461538461538461</v>
      </c>
      <c r="E52" s="5">
        <v>8.3041958041958047E-2</v>
      </c>
    </row>
    <row r="53" spans="1:7" x14ac:dyDescent="0.3">
      <c r="A53" s="3">
        <v>2024</v>
      </c>
      <c r="B53" s="5">
        <v>0.4955248169243287</v>
      </c>
      <c r="C53" s="5">
        <v>0.28071602929210743</v>
      </c>
      <c r="D53" s="5">
        <v>0.13181448331977216</v>
      </c>
      <c r="E53" s="5">
        <v>9.1944670463791706E-2</v>
      </c>
    </row>
    <row r="54" spans="1:7" x14ac:dyDescent="0.3">
      <c r="A54" s="3" t="s">
        <v>12</v>
      </c>
      <c r="B54" s="5">
        <v>0.53596874281774309</v>
      </c>
      <c r="C54" s="5">
        <v>0.24975101509231595</v>
      </c>
      <c r="D54" s="5">
        <v>0.14249597793610663</v>
      </c>
      <c r="E54" s="5">
        <v>7.193748563548609E-2</v>
      </c>
    </row>
    <row r="59" spans="1:7" x14ac:dyDescent="0.3">
      <c r="A59" s="2" t="s">
        <v>0</v>
      </c>
      <c r="B59" t="s">
        <v>23</v>
      </c>
      <c r="C59" t="s">
        <v>22</v>
      </c>
      <c r="D59" t="s">
        <v>24</v>
      </c>
      <c r="E59" t="s">
        <v>25</v>
      </c>
      <c r="F59" t="s">
        <v>26</v>
      </c>
      <c r="G59" t="s">
        <v>27</v>
      </c>
    </row>
    <row r="60" spans="1:7" x14ac:dyDescent="0.3">
      <c r="A60" s="3">
        <v>2012</v>
      </c>
      <c r="B60" s="5">
        <v>0.89822541966426861</v>
      </c>
      <c r="C60" s="5">
        <v>6.1966426858513189E-2</v>
      </c>
      <c r="D60" s="5">
        <v>1.5443645083932854E-2</v>
      </c>
      <c r="E60" s="5">
        <v>1.448441247002398E-2</v>
      </c>
      <c r="F60" s="5">
        <v>6.9064748201438852E-3</v>
      </c>
      <c r="G60" s="5">
        <v>2.9736211031175059E-3</v>
      </c>
    </row>
    <row r="61" spans="1:7" x14ac:dyDescent="0.3">
      <c r="A61" s="3">
        <v>2013</v>
      </c>
      <c r="B61" s="5">
        <v>0.8959189812493733</v>
      </c>
      <c r="C61" s="5">
        <v>6.256893612754437E-2</v>
      </c>
      <c r="D61" s="5">
        <v>1.744710718941141E-2</v>
      </c>
      <c r="E61" s="5">
        <v>1.4840068184097062E-2</v>
      </c>
      <c r="F61" s="5">
        <v>6.7181389752331297E-3</v>
      </c>
      <c r="G61" s="5">
        <v>2.406497543367091E-3</v>
      </c>
    </row>
    <row r="62" spans="1:7" x14ac:dyDescent="0.3">
      <c r="A62" s="3">
        <v>2014</v>
      </c>
      <c r="B62" s="5">
        <v>0.89534372940918072</v>
      </c>
      <c r="C62" s="5">
        <v>6.2376455084559634E-2</v>
      </c>
      <c r="D62" s="5">
        <v>1.9108280254777069E-2</v>
      </c>
      <c r="E62" s="5">
        <v>1.4935207555457939E-2</v>
      </c>
      <c r="F62" s="5">
        <v>6.4792444542060177E-3</v>
      </c>
      <c r="G62" s="5">
        <v>1.8669009444322424E-3</v>
      </c>
    </row>
    <row r="63" spans="1:7" x14ac:dyDescent="0.3">
      <c r="A63" s="3">
        <v>2015</v>
      </c>
      <c r="B63" s="5">
        <v>0.89696760854583046</v>
      </c>
      <c r="C63" s="5">
        <v>5.8350562830232024E-2</v>
      </c>
      <c r="D63" s="5">
        <v>2.1824029405008039E-2</v>
      </c>
      <c r="E63" s="5">
        <v>1.5391683896163565E-2</v>
      </c>
      <c r="F63" s="5">
        <v>5.9728922582127269E-3</v>
      </c>
      <c r="G63" s="5">
        <v>1.4932230645531817E-3</v>
      </c>
    </row>
    <row r="64" spans="1:7" x14ac:dyDescent="0.3">
      <c r="A64" s="3">
        <v>2016</v>
      </c>
      <c r="B64" s="5">
        <v>0.89593132643461904</v>
      </c>
      <c r="C64" s="5">
        <v>5.585606773283161E-2</v>
      </c>
      <c r="D64" s="5">
        <v>2.4223894637817496E-2</v>
      </c>
      <c r="E64" s="5">
        <v>1.563969896519285E-2</v>
      </c>
      <c r="F64" s="5">
        <v>6.1147695202257765E-3</v>
      </c>
      <c r="G64" s="5">
        <v>2.2342427093132644E-3</v>
      </c>
    </row>
    <row r="65" spans="1:7" x14ac:dyDescent="0.3">
      <c r="A65" s="3">
        <v>2017</v>
      </c>
      <c r="B65" s="5">
        <v>0.89313068453805644</v>
      </c>
      <c r="C65" s="5">
        <v>5.5289612254667303E-2</v>
      </c>
      <c r="D65" s="5">
        <v>2.7884155098133079E-2</v>
      </c>
      <c r="E65" s="5">
        <v>1.6036381043561514E-2</v>
      </c>
      <c r="F65" s="5">
        <v>6.4624222115844902E-3</v>
      </c>
      <c r="G65" s="5">
        <v>1.3164193393968406E-3</v>
      </c>
    </row>
    <row r="66" spans="1:7" x14ac:dyDescent="0.3">
      <c r="A66" s="3">
        <v>2018</v>
      </c>
      <c r="B66" s="5">
        <v>0.88669707804216491</v>
      </c>
      <c r="C66" s="5">
        <v>5.5850080138084082E-2</v>
      </c>
      <c r="D66" s="5">
        <v>3.1192208112439897E-2</v>
      </c>
      <c r="E66" s="5">
        <v>1.6397484897053383E-2</v>
      </c>
      <c r="F66" s="5">
        <v>7.3973616076932558E-3</v>
      </c>
      <c r="G66" s="5">
        <v>2.4657872025644189E-3</v>
      </c>
    </row>
    <row r="67" spans="1:7" x14ac:dyDescent="0.3">
      <c r="A67" s="3">
        <v>2019</v>
      </c>
      <c r="B67" s="5">
        <v>0.88282930532709103</v>
      </c>
      <c r="C67" s="5">
        <v>5.6054662786283689E-2</v>
      </c>
      <c r="D67" s="5">
        <v>3.4290775654814629E-2</v>
      </c>
      <c r="E67" s="5">
        <v>1.6449449576110338E-2</v>
      </c>
      <c r="F67" s="5">
        <v>7.4655194230039221E-3</v>
      </c>
      <c r="G67" s="5">
        <v>2.9102872326964443E-3</v>
      </c>
    </row>
    <row r="68" spans="1:7" x14ac:dyDescent="0.3">
      <c r="A68" s="3">
        <v>2020</v>
      </c>
      <c r="B68" s="5">
        <v>0.86688434007283688</v>
      </c>
      <c r="C68" s="5">
        <v>6.5427602662313192E-2</v>
      </c>
      <c r="D68" s="5">
        <v>3.6920758508099963E-2</v>
      </c>
      <c r="E68" s="5">
        <v>1.7706894386537737E-2</v>
      </c>
      <c r="F68" s="5">
        <v>9.7953032776591734E-3</v>
      </c>
      <c r="G68" s="5">
        <v>3.265101092553058E-3</v>
      </c>
    </row>
    <row r="69" spans="1:7" x14ac:dyDescent="0.3">
      <c r="A69" s="3">
        <v>2021</v>
      </c>
      <c r="B69" s="5">
        <v>0.86353685234736077</v>
      </c>
      <c r="C69" s="5">
        <v>6.7380199464850396E-2</v>
      </c>
      <c r="D69" s="5">
        <v>3.7703721722208705E-2</v>
      </c>
      <c r="E69" s="5">
        <v>1.8365361225979079E-2</v>
      </c>
      <c r="F69" s="5">
        <v>1.0459742155193383E-2</v>
      </c>
      <c r="G69" s="5">
        <v>2.675747993189005E-3</v>
      </c>
    </row>
    <row r="70" spans="1:7" x14ac:dyDescent="0.3">
      <c r="A70" s="3">
        <v>2022</v>
      </c>
      <c r="B70" s="5">
        <v>0.85804533630620583</v>
      </c>
      <c r="C70" s="5">
        <v>7.0110244023287499E-2</v>
      </c>
      <c r="D70" s="5">
        <v>3.9762170196952808E-2</v>
      </c>
      <c r="E70" s="5">
        <v>1.89520624303233E-2</v>
      </c>
      <c r="F70" s="5">
        <v>1.1396011396011397E-2</v>
      </c>
      <c r="G70" s="5">
        <v>1.7341756472191254E-3</v>
      </c>
    </row>
    <row r="71" spans="1:7" x14ac:dyDescent="0.3">
      <c r="A71" s="3">
        <v>2023</v>
      </c>
      <c r="B71" s="5">
        <v>0.84942738157209785</v>
      </c>
      <c r="C71" s="5">
        <v>7.3789692868297757E-2</v>
      </c>
      <c r="D71" s="5">
        <v>4.2686100989068193E-2</v>
      </c>
      <c r="E71" s="5">
        <v>2.00416449765747E-2</v>
      </c>
      <c r="F71" s="5">
        <v>1.2363352420614263E-2</v>
      </c>
      <c r="G71" s="5">
        <v>1.691827173347215E-3</v>
      </c>
    </row>
    <row r="72" spans="1:7" x14ac:dyDescent="0.3">
      <c r="A72" s="3">
        <v>2024</v>
      </c>
      <c r="B72" s="5">
        <v>0.83512544802867383</v>
      </c>
      <c r="C72" s="5">
        <v>8.084428514536042E-2</v>
      </c>
      <c r="D72" s="5">
        <v>4.5798486658701711E-2</v>
      </c>
      <c r="E72" s="5">
        <v>2.1505376344086023E-2</v>
      </c>
      <c r="F72" s="5">
        <v>1.500066374618346E-2</v>
      </c>
      <c r="G72" s="5">
        <v>1.7257400769945573E-3</v>
      </c>
    </row>
    <row r="73" spans="1:7" x14ac:dyDescent="0.3">
      <c r="A73" s="3" t="s">
        <v>12</v>
      </c>
      <c r="B73" s="5">
        <v>0.87971128537703847</v>
      </c>
      <c r="C73" s="5">
        <v>6.3278430521260143E-2</v>
      </c>
      <c r="D73" s="5">
        <v>2.9486518510478569E-2</v>
      </c>
      <c r="E73" s="5">
        <v>1.6823596450763846E-2</v>
      </c>
      <c r="F73" s="5">
        <v>8.4932027243372309E-3</v>
      </c>
      <c r="G73" s="5">
        <v>2.2250563047784442E-3</v>
      </c>
    </row>
  </sheetData>
  <pageMargins left="0.7" right="0.7" top="0.75" bottom="0.75" header="0.3" footer="0.3"/>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4B0D7F-8A72-4177-B735-590B34006C55}">
  <dimension ref="A3:E17"/>
  <sheetViews>
    <sheetView workbookViewId="0">
      <selection sqref="A1:XFD1048576"/>
    </sheetView>
  </sheetViews>
  <sheetFormatPr defaultRowHeight="14.4" x14ac:dyDescent="0.3"/>
  <cols>
    <col min="1" max="1" width="12.5546875" bestFit="1" customWidth="1"/>
    <col min="2" max="2" width="21" bestFit="1" customWidth="1"/>
    <col min="3" max="3" width="20.33203125" bestFit="1" customWidth="1"/>
    <col min="4" max="4" width="20.88671875" bestFit="1" customWidth="1"/>
    <col min="5" max="5" width="21" bestFit="1" customWidth="1"/>
  </cols>
  <sheetData>
    <row r="3" spans="1:5" x14ac:dyDescent="0.3">
      <c r="A3" s="2" t="s">
        <v>11</v>
      </c>
      <c r="B3" t="s">
        <v>32</v>
      </c>
      <c r="C3" t="s">
        <v>33</v>
      </c>
      <c r="D3" t="s">
        <v>34</v>
      </c>
      <c r="E3" t="s">
        <v>35</v>
      </c>
    </row>
    <row r="4" spans="1:5" x14ac:dyDescent="0.3">
      <c r="A4" s="3">
        <v>2012</v>
      </c>
      <c r="B4" s="5">
        <v>0</v>
      </c>
      <c r="C4" s="5">
        <v>0</v>
      </c>
      <c r="D4" s="5">
        <v>0</v>
      </c>
      <c r="E4" s="5">
        <v>0</v>
      </c>
    </row>
    <row r="5" spans="1:5" x14ac:dyDescent="0.3">
      <c r="A5" s="3">
        <v>2013</v>
      </c>
      <c r="B5" s="5">
        <v>-4.5813754805638617E-2</v>
      </c>
      <c r="C5" s="5">
        <v>-3.4055727554179564E-2</v>
      </c>
      <c r="D5" s="5">
        <v>8.0745341614906832E-2</v>
      </c>
      <c r="E5" s="5">
        <v>-1.9867549668874173E-2</v>
      </c>
    </row>
    <row r="6" spans="1:5" x14ac:dyDescent="0.3">
      <c r="A6" s="3">
        <v>2014</v>
      </c>
      <c r="B6" s="5">
        <v>-8.7520984890878561E-2</v>
      </c>
      <c r="C6" s="5">
        <v>-8.9743589743589744E-2</v>
      </c>
      <c r="D6" s="5">
        <v>0</v>
      </c>
      <c r="E6" s="5">
        <v>-8.1081081081081086E-2</v>
      </c>
    </row>
    <row r="7" spans="1:5" x14ac:dyDescent="0.3">
      <c r="A7" s="3">
        <v>2015</v>
      </c>
      <c r="B7" s="5">
        <v>-4.219305777014596E-2</v>
      </c>
      <c r="C7" s="5">
        <v>-0.10563380281690141</v>
      </c>
      <c r="D7" s="5">
        <v>9.1954022988505746E-2</v>
      </c>
      <c r="E7" s="5">
        <v>-1.4705882352941176E-2</v>
      </c>
    </row>
    <row r="8" spans="1:5" x14ac:dyDescent="0.3">
      <c r="A8" s="3">
        <v>2016</v>
      </c>
      <c r="B8" s="5">
        <v>-2.4330900243309004E-2</v>
      </c>
      <c r="C8" s="5">
        <v>-6.4960629921259838E-2</v>
      </c>
      <c r="D8" s="5">
        <v>8.4210526315789472E-2</v>
      </c>
      <c r="E8" s="5">
        <v>-7.462686567164179E-3</v>
      </c>
    </row>
    <row r="9" spans="1:5" x14ac:dyDescent="0.3">
      <c r="A9" s="3">
        <v>2017</v>
      </c>
      <c r="B9" s="5">
        <v>-2.0475127969549811E-2</v>
      </c>
      <c r="C9" s="5">
        <v>-2.736842105263158E-2</v>
      </c>
      <c r="D9" s="5">
        <v>0.13106796116504854</v>
      </c>
      <c r="E9" s="5">
        <v>7.5187969924812026E-3</v>
      </c>
    </row>
    <row r="10" spans="1:5" x14ac:dyDescent="0.3">
      <c r="A10" s="3">
        <v>2018</v>
      </c>
      <c r="B10" s="5">
        <v>-3.6312474876055205E-2</v>
      </c>
      <c r="C10" s="5">
        <v>-1.948051948051948E-2</v>
      </c>
      <c r="D10" s="5">
        <v>8.5836909871244635E-2</v>
      </c>
      <c r="E10" s="5">
        <v>-7.462686567164179E-3</v>
      </c>
    </row>
    <row r="11" spans="1:5" x14ac:dyDescent="0.3">
      <c r="A11" s="3">
        <v>2019</v>
      </c>
      <c r="B11" s="5">
        <v>-2.989432703003337E-2</v>
      </c>
      <c r="C11" s="5">
        <v>-2.2075055187637971E-2</v>
      </c>
      <c r="D11" s="5">
        <v>7.1146245059288543E-2</v>
      </c>
      <c r="E11" s="5">
        <v>-2.2556390977443608E-2</v>
      </c>
    </row>
    <row r="12" spans="1:5" x14ac:dyDescent="0.3">
      <c r="A12" s="3">
        <v>2020</v>
      </c>
      <c r="B12" s="5">
        <v>-1.0606277769815107E-2</v>
      </c>
      <c r="C12" s="5">
        <v>0.17607223476297967</v>
      </c>
      <c r="D12" s="5">
        <v>8.4870848708487087E-2</v>
      </c>
      <c r="E12" s="5">
        <v>8.461538461538462E-2</v>
      </c>
    </row>
    <row r="13" spans="1:5" x14ac:dyDescent="0.3">
      <c r="A13" s="3">
        <v>2021</v>
      </c>
      <c r="B13" s="5">
        <v>2.8538316673909894E-2</v>
      </c>
      <c r="C13" s="5">
        <v>6.3339731285988479E-2</v>
      </c>
      <c r="D13" s="5">
        <v>5.4421768707482991E-2</v>
      </c>
      <c r="E13" s="5">
        <v>7.0921985815602842E-2</v>
      </c>
    </row>
    <row r="14" spans="1:5" x14ac:dyDescent="0.3">
      <c r="A14" s="3">
        <v>2022</v>
      </c>
      <c r="B14" s="5">
        <v>-2.4366197183098591E-2</v>
      </c>
      <c r="C14" s="5">
        <v>2.1660649819494584E-2</v>
      </c>
      <c r="D14" s="5">
        <v>3.5483870967741936E-2</v>
      </c>
      <c r="E14" s="5">
        <v>1.3245033112582781E-2</v>
      </c>
    </row>
    <row r="15" spans="1:5" x14ac:dyDescent="0.3">
      <c r="A15" s="3">
        <v>2023</v>
      </c>
      <c r="B15" s="5">
        <v>-5.7745055579615998E-2</v>
      </c>
      <c r="C15" s="5">
        <v>1.7667844522968198E-3</v>
      </c>
      <c r="D15" s="5">
        <v>2.1806853582554516E-2</v>
      </c>
      <c r="E15" s="5">
        <v>6.5359477124183009E-3</v>
      </c>
    </row>
    <row r="16" spans="1:5" x14ac:dyDescent="0.3">
      <c r="A16" s="3">
        <v>2024</v>
      </c>
      <c r="B16" s="5">
        <v>-3.615749961697564E-2</v>
      </c>
      <c r="C16" s="5">
        <v>7.407407407407407E-2</v>
      </c>
      <c r="D16" s="5">
        <v>5.1829268292682924E-2</v>
      </c>
      <c r="E16" s="5">
        <v>5.1948051948051951E-2</v>
      </c>
    </row>
    <row r="17" spans="1:5" x14ac:dyDescent="0.3">
      <c r="A17" s="3" t="s">
        <v>12</v>
      </c>
      <c r="B17" s="5">
        <v>-2.9759795466246609E-2</v>
      </c>
      <c r="C17" s="5">
        <v>-2.0310977970681519E-3</v>
      </c>
      <c r="D17" s="5">
        <v>6.1028739790287174E-2</v>
      </c>
      <c r="E17" s="5">
        <v>6.2806863832194863E-3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E87BC4-6FC4-4F2F-AEAC-A78280BC85CB}">
  <dimension ref="A1"/>
  <sheetViews>
    <sheetView showGridLines="0" zoomScale="53" zoomScaleNormal="53" workbookViewId="0">
      <selection sqref="A1:XFD1048576"/>
    </sheetView>
  </sheetViews>
  <sheetFormatPr defaultRowHeight="14.4" x14ac:dyDescent="0.3"/>
  <cols>
    <col min="1" max="1" width="8.33203125" style="6" customWidth="1"/>
    <col min="2" max="2" width="0.21875" customWidth="1"/>
    <col min="23" max="23" width="11.88671875" customWidth="1"/>
  </cols>
  <sheetData/>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A02D31-9A2F-4559-A6FD-CDAFDDED3BE6}">
  <dimension ref="A1:J39"/>
  <sheetViews>
    <sheetView tabSelected="1" topLeftCell="A15" workbookViewId="0">
      <selection activeCell="G26" sqref="G26"/>
    </sheetView>
  </sheetViews>
  <sheetFormatPr defaultRowHeight="14.4" x14ac:dyDescent="0.3"/>
  <cols>
    <col min="2" max="2" width="16.33203125" bestFit="1" customWidth="1"/>
    <col min="3" max="3" width="18.88671875" bestFit="1" customWidth="1"/>
    <col min="5" max="5" width="16" bestFit="1" customWidth="1"/>
    <col min="7" max="7" width="16" bestFit="1" customWidth="1"/>
    <col min="9" max="9" width="15.77734375" bestFit="1" customWidth="1"/>
    <col min="10" max="10" width="16.33203125" bestFit="1" customWidth="1"/>
  </cols>
  <sheetData>
    <row r="1" spans="1:10" s="1" customFormat="1" x14ac:dyDescent="0.3">
      <c r="A1" s="1" t="s">
        <v>0</v>
      </c>
      <c r="B1" s="1" t="s">
        <v>1</v>
      </c>
      <c r="C1" s="1" t="s">
        <v>2</v>
      </c>
      <c r="D1" s="1" t="s">
        <v>3</v>
      </c>
      <c r="E1" s="1" t="s">
        <v>4</v>
      </c>
      <c r="F1" s="1" t="s">
        <v>5</v>
      </c>
      <c r="G1" s="1" t="s">
        <v>6</v>
      </c>
      <c r="H1" s="1" t="s">
        <v>7</v>
      </c>
      <c r="I1" s="1" t="s">
        <v>8</v>
      </c>
      <c r="J1" s="1" t="s">
        <v>10</v>
      </c>
    </row>
    <row r="2" spans="1:10" x14ac:dyDescent="0.3">
      <c r="A2">
        <v>2012</v>
      </c>
      <c r="B2" t="s">
        <v>9</v>
      </c>
      <c r="C2">
        <v>10300</v>
      </c>
      <c r="D2">
        <v>1510</v>
      </c>
      <c r="E2">
        <v>1610</v>
      </c>
      <c r="F2">
        <v>6460</v>
      </c>
      <c r="G2">
        <v>720</v>
      </c>
      <c r="H2">
        <v>93640</v>
      </c>
      <c r="I2">
        <v>310</v>
      </c>
      <c r="J2">
        <f>C2+H2+I2</f>
        <v>104250</v>
      </c>
    </row>
    <row r="3" spans="1:10" x14ac:dyDescent="0.3">
      <c r="A3">
        <v>2013</v>
      </c>
      <c r="B3" t="s">
        <v>9</v>
      </c>
      <c r="C3">
        <v>10140</v>
      </c>
      <c r="D3">
        <v>1480</v>
      </c>
      <c r="E3">
        <v>1740</v>
      </c>
      <c r="F3">
        <v>6240</v>
      </c>
      <c r="G3">
        <v>670</v>
      </c>
      <c r="H3">
        <v>89350</v>
      </c>
      <c r="I3">
        <v>240</v>
      </c>
      <c r="J3">
        <f t="shared" ref="J3:J14" si="0">C3+H3+I3</f>
        <v>99730</v>
      </c>
    </row>
    <row r="4" spans="1:10" x14ac:dyDescent="0.3">
      <c r="A4">
        <v>2014</v>
      </c>
      <c r="B4" t="s">
        <v>9</v>
      </c>
      <c r="C4">
        <v>9360</v>
      </c>
      <c r="D4">
        <v>1360</v>
      </c>
      <c r="E4">
        <v>1740</v>
      </c>
      <c r="F4">
        <v>5680</v>
      </c>
      <c r="G4">
        <v>590</v>
      </c>
      <c r="H4">
        <v>81530</v>
      </c>
      <c r="I4">
        <v>170</v>
      </c>
      <c r="J4">
        <f t="shared" si="0"/>
        <v>91060</v>
      </c>
    </row>
    <row r="5" spans="1:10" x14ac:dyDescent="0.3">
      <c r="A5">
        <v>2015</v>
      </c>
      <c r="B5" t="s">
        <v>9</v>
      </c>
      <c r="C5">
        <v>8840</v>
      </c>
      <c r="D5">
        <v>1340</v>
      </c>
      <c r="E5">
        <v>1900</v>
      </c>
      <c r="F5">
        <v>5080</v>
      </c>
      <c r="G5">
        <v>520</v>
      </c>
      <c r="H5">
        <v>78090</v>
      </c>
      <c r="I5">
        <v>130</v>
      </c>
      <c r="J5">
        <f t="shared" si="0"/>
        <v>87060</v>
      </c>
    </row>
    <row r="6" spans="1:10" x14ac:dyDescent="0.3">
      <c r="A6">
        <v>2016</v>
      </c>
      <c r="B6" t="s">
        <v>9</v>
      </c>
      <c r="C6">
        <v>8660</v>
      </c>
      <c r="D6">
        <v>1330</v>
      </c>
      <c r="E6">
        <v>2060</v>
      </c>
      <c r="F6">
        <v>4750</v>
      </c>
      <c r="G6">
        <v>520</v>
      </c>
      <c r="H6">
        <v>76190</v>
      </c>
      <c r="I6">
        <v>190</v>
      </c>
      <c r="J6">
        <f t="shared" si="0"/>
        <v>85040</v>
      </c>
    </row>
    <row r="7" spans="1:10" x14ac:dyDescent="0.3">
      <c r="A7">
        <v>2017</v>
      </c>
      <c r="B7" t="s">
        <v>9</v>
      </c>
      <c r="C7">
        <v>8820</v>
      </c>
      <c r="D7">
        <v>1340</v>
      </c>
      <c r="E7">
        <v>2330</v>
      </c>
      <c r="F7">
        <v>4620</v>
      </c>
      <c r="G7">
        <v>540</v>
      </c>
      <c r="H7">
        <v>74630</v>
      </c>
      <c r="I7">
        <v>110</v>
      </c>
      <c r="J7">
        <f t="shared" si="0"/>
        <v>83560</v>
      </c>
    </row>
    <row r="8" spans="1:10" x14ac:dyDescent="0.3">
      <c r="A8">
        <v>2018</v>
      </c>
      <c r="B8" t="s">
        <v>9</v>
      </c>
      <c r="C8">
        <v>8990</v>
      </c>
      <c r="D8">
        <v>1330</v>
      </c>
      <c r="E8">
        <v>2530</v>
      </c>
      <c r="F8">
        <v>4530</v>
      </c>
      <c r="G8">
        <v>600</v>
      </c>
      <c r="H8">
        <v>71920</v>
      </c>
      <c r="I8">
        <v>200</v>
      </c>
      <c r="J8">
        <f t="shared" si="0"/>
        <v>81110</v>
      </c>
    </row>
    <row r="9" spans="1:10" x14ac:dyDescent="0.3">
      <c r="A9">
        <v>2019</v>
      </c>
      <c r="B9" t="s">
        <v>9</v>
      </c>
      <c r="C9">
        <v>9030</v>
      </c>
      <c r="D9">
        <v>1300</v>
      </c>
      <c r="E9">
        <v>2710</v>
      </c>
      <c r="F9">
        <v>4430</v>
      </c>
      <c r="G9">
        <v>590</v>
      </c>
      <c r="H9">
        <v>69770</v>
      </c>
      <c r="I9">
        <v>230</v>
      </c>
      <c r="J9">
        <f t="shared" si="0"/>
        <v>79030</v>
      </c>
    </row>
    <row r="10" spans="1:10" x14ac:dyDescent="0.3">
      <c r="A10">
        <v>2020</v>
      </c>
      <c r="B10" t="s">
        <v>9</v>
      </c>
      <c r="C10">
        <v>10340</v>
      </c>
      <c r="D10">
        <v>1410</v>
      </c>
      <c r="E10">
        <v>2940</v>
      </c>
      <c r="F10">
        <v>5210</v>
      </c>
      <c r="G10">
        <v>780</v>
      </c>
      <c r="H10">
        <v>69030</v>
      </c>
      <c r="I10">
        <v>260</v>
      </c>
      <c r="J10">
        <f t="shared" si="0"/>
        <v>79630</v>
      </c>
    </row>
    <row r="11" spans="1:10" x14ac:dyDescent="0.3">
      <c r="A11">
        <v>2021</v>
      </c>
      <c r="B11" t="s">
        <v>9</v>
      </c>
      <c r="C11">
        <v>11000</v>
      </c>
      <c r="D11">
        <v>1510</v>
      </c>
      <c r="E11">
        <v>3100</v>
      </c>
      <c r="F11">
        <v>5540</v>
      </c>
      <c r="G11">
        <v>860</v>
      </c>
      <c r="H11">
        <v>71000</v>
      </c>
      <c r="I11">
        <v>220</v>
      </c>
      <c r="J11">
        <f t="shared" si="0"/>
        <v>82220</v>
      </c>
    </row>
    <row r="12" spans="1:10" x14ac:dyDescent="0.3">
      <c r="A12">
        <v>2022</v>
      </c>
      <c r="B12" t="s">
        <v>9</v>
      </c>
      <c r="C12">
        <v>11320</v>
      </c>
      <c r="D12">
        <v>1530</v>
      </c>
      <c r="E12">
        <v>3210</v>
      </c>
      <c r="F12">
        <v>5660</v>
      </c>
      <c r="G12">
        <v>920</v>
      </c>
      <c r="H12">
        <v>69270</v>
      </c>
      <c r="I12">
        <v>140</v>
      </c>
      <c r="J12">
        <f t="shared" si="0"/>
        <v>80730</v>
      </c>
    </row>
    <row r="13" spans="1:10" x14ac:dyDescent="0.3">
      <c r="A13">
        <v>2023</v>
      </c>
      <c r="B13" t="s">
        <v>9</v>
      </c>
      <c r="C13">
        <v>11440</v>
      </c>
      <c r="D13">
        <v>1540</v>
      </c>
      <c r="E13">
        <v>3280</v>
      </c>
      <c r="F13">
        <v>5670</v>
      </c>
      <c r="G13">
        <v>950</v>
      </c>
      <c r="H13">
        <v>65270</v>
      </c>
      <c r="I13">
        <v>130</v>
      </c>
      <c r="J13">
        <f t="shared" si="0"/>
        <v>76840</v>
      </c>
    </row>
    <row r="14" spans="1:10" x14ac:dyDescent="0.3">
      <c r="A14">
        <v>2024</v>
      </c>
      <c r="B14" t="s">
        <v>9</v>
      </c>
      <c r="C14">
        <v>12290</v>
      </c>
      <c r="D14">
        <v>1620</v>
      </c>
      <c r="E14">
        <v>3450</v>
      </c>
      <c r="F14">
        <v>6090</v>
      </c>
      <c r="G14">
        <v>1130</v>
      </c>
      <c r="H14">
        <v>62910</v>
      </c>
      <c r="I14">
        <v>130</v>
      </c>
      <c r="J14">
        <f t="shared" si="0"/>
        <v>75330</v>
      </c>
    </row>
    <row r="15" spans="1:10" x14ac:dyDescent="0.3">
      <c r="C15">
        <f>SUM(C2:C14)</f>
        <v>130530</v>
      </c>
      <c r="D15">
        <f t="shared" ref="D15:J15" si="1">SUM(D2:D14)</f>
        <v>18600</v>
      </c>
      <c r="E15">
        <f t="shared" si="1"/>
        <v>32600</v>
      </c>
      <c r="F15">
        <f t="shared" si="1"/>
        <v>69960</v>
      </c>
      <c r="G15">
        <f t="shared" si="1"/>
        <v>9390</v>
      </c>
      <c r="H15">
        <f t="shared" si="1"/>
        <v>972600</v>
      </c>
      <c r="I15">
        <f t="shared" si="1"/>
        <v>2460</v>
      </c>
      <c r="J15">
        <f t="shared" si="1"/>
        <v>1105590</v>
      </c>
    </row>
    <row r="22" spans="1:9" x14ac:dyDescent="0.3">
      <c r="A22" s="1" t="s">
        <v>0</v>
      </c>
      <c r="B22" s="1" t="s">
        <v>5</v>
      </c>
      <c r="C22" t="s">
        <v>28</v>
      </c>
      <c r="D22" s="1" t="s">
        <v>7</v>
      </c>
      <c r="E22" t="s">
        <v>29</v>
      </c>
      <c r="F22" s="1" t="s">
        <v>4</v>
      </c>
      <c r="G22" t="s">
        <v>30</v>
      </c>
      <c r="H22" s="1" t="s">
        <v>3</v>
      </c>
      <c r="I22" t="s">
        <v>31</v>
      </c>
    </row>
    <row r="23" spans="1:9" x14ac:dyDescent="0.3">
      <c r="A23">
        <v>2012</v>
      </c>
      <c r="B23">
        <v>6460</v>
      </c>
      <c r="C23" s="5">
        <v>0</v>
      </c>
      <c r="D23">
        <v>93640</v>
      </c>
      <c r="E23" s="5">
        <v>0</v>
      </c>
      <c r="F23">
        <v>1610</v>
      </c>
      <c r="G23" s="5">
        <v>0</v>
      </c>
      <c r="H23">
        <v>1510</v>
      </c>
      <c r="I23" s="5">
        <v>0</v>
      </c>
    </row>
    <row r="24" spans="1:9" x14ac:dyDescent="0.3">
      <c r="A24">
        <v>2013</v>
      </c>
      <c r="B24">
        <v>6240</v>
      </c>
      <c r="C24" s="5">
        <f>(B24-B23)/B23</f>
        <v>-3.4055727554179564E-2</v>
      </c>
      <c r="D24">
        <v>89350</v>
      </c>
      <c r="E24" s="5">
        <f>(D24-D23)/D23</f>
        <v>-4.5813754805638617E-2</v>
      </c>
      <c r="F24">
        <v>1740</v>
      </c>
      <c r="G24" s="5">
        <f>(F24-F23)/F23</f>
        <v>8.0745341614906832E-2</v>
      </c>
      <c r="H24">
        <v>1480</v>
      </c>
      <c r="I24" s="5">
        <f>(H24-H23)/H23</f>
        <v>-1.9867549668874173E-2</v>
      </c>
    </row>
    <row r="25" spans="1:9" x14ac:dyDescent="0.3">
      <c r="A25">
        <v>2014</v>
      </c>
      <c r="B25">
        <v>5680</v>
      </c>
      <c r="C25" s="5">
        <f t="shared" ref="C25:C35" si="2">(B25-B24)/B24</f>
        <v>-8.9743589743589744E-2</v>
      </c>
      <c r="D25">
        <v>81530</v>
      </c>
      <c r="E25" s="5">
        <f t="shared" ref="E25:G35" si="3">(D25-D24)/D24</f>
        <v>-8.7520984890878561E-2</v>
      </c>
      <c r="F25">
        <v>1740</v>
      </c>
      <c r="G25" s="5">
        <f>(F25-F24)/F24</f>
        <v>0</v>
      </c>
      <c r="H25">
        <v>1360</v>
      </c>
      <c r="I25" s="5">
        <f t="shared" ref="I25" si="4">(H25-H24)/H24</f>
        <v>-8.1081081081081086E-2</v>
      </c>
    </row>
    <row r="26" spans="1:9" x14ac:dyDescent="0.3">
      <c r="A26">
        <v>2015</v>
      </c>
      <c r="B26">
        <v>5080</v>
      </c>
      <c r="C26" s="5">
        <f t="shared" si="2"/>
        <v>-0.10563380281690141</v>
      </c>
      <c r="D26">
        <v>78090</v>
      </c>
      <c r="E26" s="5">
        <f t="shared" si="3"/>
        <v>-4.219305777014596E-2</v>
      </c>
      <c r="F26">
        <v>1900</v>
      </c>
      <c r="G26" s="5">
        <f t="shared" si="3"/>
        <v>9.1954022988505746E-2</v>
      </c>
      <c r="H26">
        <v>1340</v>
      </c>
      <c r="I26" s="5">
        <f t="shared" ref="I26" si="5">(H26-H25)/H25</f>
        <v>-1.4705882352941176E-2</v>
      </c>
    </row>
    <row r="27" spans="1:9" x14ac:dyDescent="0.3">
      <c r="A27">
        <v>2016</v>
      </c>
      <c r="B27">
        <v>4750</v>
      </c>
      <c r="C27" s="5">
        <f t="shared" si="2"/>
        <v>-6.4960629921259838E-2</v>
      </c>
      <c r="D27">
        <v>76190</v>
      </c>
      <c r="E27" s="5">
        <f t="shared" si="3"/>
        <v>-2.4330900243309004E-2</v>
      </c>
      <c r="F27">
        <v>2060</v>
      </c>
      <c r="G27" s="5">
        <f t="shared" si="3"/>
        <v>8.4210526315789472E-2</v>
      </c>
      <c r="H27">
        <v>1330</v>
      </c>
      <c r="I27" s="5">
        <f t="shared" ref="I27" si="6">(H27-H26)/H26</f>
        <v>-7.462686567164179E-3</v>
      </c>
    </row>
    <row r="28" spans="1:9" x14ac:dyDescent="0.3">
      <c r="A28">
        <v>2017</v>
      </c>
      <c r="B28">
        <v>4620</v>
      </c>
      <c r="C28" s="5">
        <f t="shared" si="2"/>
        <v>-2.736842105263158E-2</v>
      </c>
      <c r="D28">
        <v>74630</v>
      </c>
      <c r="E28" s="5">
        <f t="shared" si="3"/>
        <v>-2.0475127969549811E-2</v>
      </c>
      <c r="F28">
        <v>2330</v>
      </c>
      <c r="G28" s="5">
        <f t="shared" si="3"/>
        <v>0.13106796116504854</v>
      </c>
      <c r="H28">
        <v>1340</v>
      </c>
      <c r="I28" s="5">
        <f t="shared" ref="I28" si="7">(H28-H27)/H27</f>
        <v>7.5187969924812026E-3</v>
      </c>
    </row>
    <row r="29" spans="1:9" x14ac:dyDescent="0.3">
      <c r="A29">
        <v>2018</v>
      </c>
      <c r="B29">
        <v>4530</v>
      </c>
      <c r="C29" s="5">
        <f t="shared" si="2"/>
        <v>-1.948051948051948E-2</v>
      </c>
      <c r="D29">
        <v>71920</v>
      </c>
      <c r="E29" s="5">
        <f t="shared" si="3"/>
        <v>-3.6312474876055205E-2</v>
      </c>
      <c r="F29">
        <v>2530</v>
      </c>
      <c r="G29" s="5">
        <f t="shared" si="3"/>
        <v>8.5836909871244635E-2</v>
      </c>
      <c r="H29">
        <v>1330</v>
      </c>
      <c r="I29" s="5">
        <f t="shared" ref="I29" si="8">(H29-H28)/H28</f>
        <v>-7.462686567164179E-3</v>
      </c>
    </row>
    <row r="30" spans="1:9" x14ac:dyDescent="0.3">
      <c r="A30">
        <v>2019</v>
      </c>
      <c r="B30">
        <v>4430</v>
      </c>
      <c r="C30" s="5">
        <f t="shared" si="2"/>
        <v>-2.2075055187637971E-2</v>
      </c>
      <c r="D30">
        <v>69770</v>
      </c>
      <c r="E30" s="5">
        <f t="shared" si="3"/>
        <v>-2.989432703003337E-2</v>
      </c>
      <c r="F30">
        <v>2710</v>
      </c>
      <c r="G30" s="5">
        <f t="shared" si="3"/>
        <v>7.1146245059288543E-2</v>
      </c>
      <c r="H30">
        <v>1300</v>
      </c>
      <c r="I30" s="5">
        <f t="shared" ref="I30" si="9">(H30-H29)/H29</f>
        <v>-2.2556390977443608E-2</v>
      </c>
    </row>
    <row r="31" spans="1:9" x14ac:dyDescent="0.3">
      <c r="A31">
        <v>2020</v>
      </c>
      <c r="B31">
        <v>5210</v>
      </c>
      <c r="C31" s="5">
        <f t="shared" si="2"/>
        <v>0.17607223476297967</v>
      </c>
      <c r="D31">
        <v>69030</v>
      </c>
      <c r="E31" s="5">
        <f t="shared" si="3"/>
        <v>-1.0606277769815107E-2</v>
      </c>
      <c r="F31">
        <v>2940</v>
      </c>
      <c r="G31" s="5">
        <f t="shared" si="3"/>
        <v>8.4870848708487087E-2</v>
      </c>
      <c r="H31">
        <v>1410</v>
      </c>
      <c r="I31" s="5">
        <f t="shared" ref="I31" si="10">(H31-H30)/H30</f>
        <v>8.461538461538462E-2</v>
      </c>
    </row>
    <row r="32" spans="1:9" x14ac:dyDescent="0.3">
      <c r="A32">
        <v>2021</v>
      </c>
      <c r="B32">
        <v>5540</v>
      </c>
      <c r="C32" s="5">
        <f t="shared" si="2"/>
        <v>6.3339731285988479E-2</v>
      </c>
      <c r="D32">
        <v>71000</v>
      </c>
      <c r="E32" s="5">
        <f t="shared" si="3"/>
        <v>2.8538316673909894E-2</v>
      </c>
      <c r="F32">
        <v>3100</v>
      </c>
      <c r="G32" s="5">
        <f t="shared" si="3"/>
        <v>5.4421768707482991E-2</v>
      </c>
      <c r="H32">
        <v>1510</v>
      </c>
      <c r="I32" s="5">
        <f t="shared" ref="I32" si="11">(H32-H31)/H31</f>
        <v>7.0921985815602842E-2</v>
      </c>
    </row>
    <row r="33" spans="1:9" x14ac:dyDescent="0.3">
      <c r="A33">
        <v>2022</v>
      </c>
      <c r="B33">
        <v>5660</v>
      </c>
      <c r="C33" s="5">
        <f t="shared" si="2"/>
        <v>2.1660649819494584E-2</v>
      </c>
      <c r="D33">
        <v>69270</v>
      </c>
      <c r="E33" s="5">
        <f t="shared" si="3"/>
        <v>-2.4366197183098591E-2</v>
      </c>
      <c r="F33">
        <v>3210</v>
      </c>
      <c r="G33" s="5">
        <f t="shared" si="3"/>
        <v>3.5483870967741936E-2</v>
      </c>
      <c r="H33">
        <v>1530</v>
      </c>
      <c r="I33" s="5">
        <f t="shared" ref="I33" si="12">(H33-H32)/H32</f>
        <v>1.3245033112582781E-2</v>
      </c>
    </row>
    <row r="34" spans="1:9" x14ac:dyDescent="0.3">
      <c r="A34">
        <v>2023</v>
      </c>
      <c r="B34">
        <v>5670</v>
      </c>
      <c r="C34" s="5">
        <f t="shared" si="2"/>
        <v>1.7667844522968198E-3</v>
      </c>
      <c r="D34">
        <v>65270</v>
      </c>
      <c r="E34" s="5">
        <f t="shared" si="3"/>
        <v>-5.7745055579615998E-2</v>
      </c>
      <c r="F34">
        <v>3280</v>
      </c>
      <c r="G34" s="5">
        <f t="shared" si="3"/>
        <v>2.1806853582554516E-2</v>
      </c>
      <c r="H34">
        <v>1540</v>
      </c>
      <c r="I34" s="5">
        <f t="shared" ref="I34" si="13">(H34-H33)/H33</f>
        <v>6.5359477124183009E-3</v>
      </c>
    </row>
    <row r="35" spans="1:9" x14ac:dyDescent="0.3">
      <c r="A35">
        <v>2024</v>
      </c>
      <c r="B35">
        <v>6090</v>
      </c>
      <c r="C35" s="5">
        <f t="shared" si="2"/>
        <v>7.407407407407407E-2</v>
      </c>
      <c r="D35">
        <v>62910</v>
      </c>
      <c r="E35" s="5">
        <f t="shared" si="3"/>
        <v>-3.615749961697564E-2</v>
      </c>
      <c r="F35">
        <v>3450</v>
      </c>
      <c r="G35" s="5">
        <f t="shared" si="3"/>
        <v>5.1829268292682924E-2</v>
      </c>
      <c r="H35">
        <v>1620</v>
      </c>
      <c r="I35" s="5">
        <f t="shared" ref="I35" si="14">(H35-H34)/H34</f>
        <v>5.1948051948051951E-2</v>
      </c>
    </row>
    <row r="39" spans="1:9" x14ac:dyDescent="0.3">
      <c r="A39" s="1"/>
    </row>
  </sheetData>
  <autoFilter ref="A1:J14" xr:uid="{43A02D31-9A2F-4559-A6FD-CDAFDDED3BE6}"/>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vt:lpstr>
      <vt:lpstr>Pivot 2</vt:lpstr>
      <vt:lpstr>Dasboard</vt:lpstr>
      <vt:lpstr>Army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kofi obeng Nti</dc:creator>
  <cp:lastModifiedBy>kofi obeng Nti</cp:lastModifiedBy>
  <dcterms:created xsi:type="dcterms:W3CDTF">2025-10-06T07:21:18Z</dcterms:created>
  <dcterms:modified xsi:type="dcterms:W3CDTF">2025-10-07T02:09:06Z</dcterms:modified>
</cp:coreProperties>
</file>